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Tebal  Lapisan Karbon Spesimen" sheetId="2" r:id="rId2"/>
    <sheet name="Komposisi Karbn" sheetId="3" r:id="rId3"/>
    <sheet name="dimeter vickers" sheetId="4" r:id="rId4"/>
  </sheets>
  <calcPr calcId="144525"/>
</workbook>
</file>

<file path=xl/calcChain.xml><?xml version="1.0" encoding="utf-8"?>
<calcChain xmlns="http://schemas.openxmlformats.org/spreadsheetml/2006/main">
  <c r="Z40" i="1" l="1"/>
  <c r="Z39" i="1"/>
  <c r="Z38" i="1"/>
  <c r="V40" i="1"/>
  <c r="V39" i="1"/>
  <c r="V38" i="1"/>
  <c r="O39" i="1"/>
  <c r="O38" i="1"/>
  <c r="O37" i="1"/>
  <c r="T39" i="1"/>
  <c r="T38" i="1"/>
  <c r="T37" i="1"/>
  <c r="P4" i="1"/>
  <c r="P3" i="1"/>
  <c r="P2" i="1"/>
  <c r="O4" i="1"/>
  <c r="O3" i="1"/>
  <c r="O2" i="1"/>
  <c r="F162" i="1" l="1"/>
  <c r="E162" i="1" s="1"/>
  <c r="F161" i="1"/>
  <c r="E161" i="1"/>
  <c r="F160" i="1"/>
  <c r="E160" i="1" s="1"/>
  <c r="F159" i="1"/>
  <c r="E159" i="1"/>
  <c r="F158" i="1"/>
  <c r="E158" i="1" s="1"/>
  <c r="F157" i="1"/>
  <c r="E157" i="1" s="1"/>
  <c r="F156" i="1"/>
  <c r="E156" i="1" s="1"/>
  <c r="F155" i="1"/>
  <c r="E155" i="1"/>
  <c r="F154" i="1"/>
  <c r="E154" i="1" s="1"/>
  <c r="F153" i="1"/>
  <c r="E153" i="1"/>
  <c r="F152" i="1"/>
  <c r="E152" i="1" s="1"/>
  <c r="F151" i="1"/>
  <c r="E151" i="1"/>
  <c r="F150" i="1"/>
  <c r="E150" i="1" s="1"/>
  <c r="F116" i="4" l="1"/>
  <c r="E116" i="4" s="1"/>
  <c r="F115" i="4"/>
  <c r="E115" i="4" s="1"/>
  <c r="F114" i="4"/>
  <c r="E114" i="4" s="1"/>
  <c r="F113" i="4"/>
  <c r="E113" i="4" s="1"/>
  <c r="F112" i="4"/>
  <c r="E112" i="4" s="1"/>
  <c r="F111" i="4"/>
  <c r="E111" i="4" s="1"/>
  <c r="F110" i="4"/>
  <c r="E110" i="4" s="1"/>
  <c r="F109" i="4"/>
  <c r="E109" i="4" s="1"/>
  <c r="F108" i="4"/>
  <c r="E108" i="4" s="1"/>
  <c r="F107" i="4"/>
  <c r="E107" i="4" s="1"/>
  <c r="F106" i="4"/>
  <c r="E106" i="4" s="1"/>
  <c r="F105" i="4"/>
  <c r="E105" i="4" s="1"/>
  <c r="F104" i="4"/>
  <c r="E104" i="4" s="1"/>
  <c r="S62" i="4" l="1"/>
  <c r="T92" i="4"/>
  <c r="S92" i="4" s="1"/>
  <c r="T91" i="4"/>
  <c r="S91" i="4" s="1"/>
  <c r="T90" i="4"/>
  <c r="S90" i="4" s="1"/>
  <c r="T89" i="4"/>
  <c r="S89" i="4" s="1"/>
  <c r="T88" i="4"/>
  <c r="S88" i="4" s="1"/>
  <c r="T87" i="4"/>
  <c r="S87" i="4" s="1"/>
  <c r="T86" i="4"/>
  <c r="S86" i="4" s="1"/>
  <c r="T85" i="4"/>
  <c r="S85" i="4" s="1"/>
  <c r="T84" i="4"/>
  <c r="S84" i="4" s="1"/>
  <c r="T83" i="4"/>
  <c r="S83" i="4" s="1"/>
  <c r="T82" i="4"/>
  <c r="S82" i="4" s="1"/>
  <c r="T81" i="4"/>
  <c r="S81" i="4" s="1"/>
  <c r="T80" i="4"/>
  <c r="S80" i="4" s="1"/>
  <c r="T79" i="4"/>
  <c r="S79" i="4" s="1"/>
  <c r="T78" i="4"/>
  <c r="S78" i="4" s="1"/>
  <c r="T77" i="4"/>
  <c r="S77" i="4" s="1"/>
  <c r="T76" i="4"/>
  <c r="S76" i="4" s="1"/>
  <c r="T75" i="4"/>
  <c r="S75" i="4" s="1"/>
  <c r="T74" i="4"/>
  <c r="S74" i="4" s="1"/>
  <c r="T73" i="4"/>
  <c r="S73" i="4" s="1"/>
  <c r="T72" i="4"/>
  <c r="S72" i="4" s="1"/>
  <c r="T71" i="4"/>
  <c r="S71" i="4" s="1"/>
  <c r="T70" i="4"/>
  <c r="S70" i="4" s="1"/>
  <c r="T69" i="4"/>
  <c r="S69" i="4" s="1"/>
  <c r="T68" i="4"/>
  <c r="S68" i="4" s="1"/>
  <c r="T67" i="4"/>
  <c r="S67" i="4" s="1"/>
  <c r="T66" i="4"/>
  <c r="S66" i="4" s="1"/>
  <c r="T65" i="4"/>
  <c r="S65" i="4" s="1"/>
  <c r="T64" i="4"/>
  <c r="S64" i="4" s="1"/>
  <c r="T63" i="4"/>
  <c r="S63" i="4" s="1"/>
  <c r="T62" i="4"/>
  <c r="T61" i="4"/>
  <c r="S61" i="4" s="1"/>
  <c r="T60" i="4"/>
  <c r="S60" i="4" s="1"/>
  <c r="T59" i="4"/>
  <c r="S59" i="4" s="1"/>
  <c r="T58" i="4"/>
  <c r="S58" i="4" s="1"/>
  <c r="T57" i="4"/>
  <c r="S57" i="4" s="1"/>
  <c r="T56" i="4"/>
  <c r="S56" i="4" s="1"/>
  <c r="T55" i="4"/>
  <c r="S55" i="4" s="1"/>
  <c r="L86" i="4"/>
  <c r="L85" i="4"/>
  <c r="L70" i="4"/>
  <c r="L69" i="4"/>
  <c r="M92" i="4"/>
  <c r="L92" i="4" s="1"/>
  <c r="M91" i="4"/>
  <c r="L91" i="4" s="1"/>
  <c r="M90" i="4"/>
  <c r="L90" i="4" s="1"/>
  <c r="M89" i="4"/>
  <c r="L89" i="4" s="1"/>
  <c r="M88" i="4"/>
  <c r="L88" i="4" s="1"/>
  <c r="M87" i="4"/>
  <c r="L87" i="4" s="1"/>
  <c r="M86" i="4"/>
  <c r="M85" i="4"/>
  <c r="M84" i="4"/>
  <c r="L84" i="4" s="1"/>
  <c r="M83" i="4"/>
  <c r="L83" i="4" s="1"/>
  <c r="M82" i="4"/>
  <c r="L82" i="4" s="1"/>
  <c r="M81" i="4"/>
  <c r="L81" i="4" s="1"/>
  <c r="M80" i="4"/>
  <c r="L80" i="4" s="1"/>
  <c r="M79" i="4"/>
  <c r="L79" i="4" s="1"/>
  <c r="M78" i="4"/>
  <c r="L78" i="4" s="1"/>
  <c r="M77" i="4"/>
  <c r="L77" i="4" s="1"/>
  <c r="M76" i="4"/>
  <c r="L76" i="4" s="1"/>
  <c r="M75" i="4"/>
  <c r="L75" i="4" s="1"/>
  <c r="M74" i="4"/>
  <c r="L74" i="4" s="1"/>
  <c r="M73" i="4"/>
  <c r="L73" i="4" s="1"/>
  <c r="M72" i="4"/>
  <c r="L72" i="4" s="1"/>
  <c r="M71" i="4"/>
  <c r="L71" i="4" s="1"/>
  <c r="M70" i="4"/>
  <c r="M69" i="4"/>
  <c r="M68" i="4"/>
  <c r="L68" i="4" s="1"/>
  <c r="M67" i="4"/>
  <c r="L67" i="4" s="1"/>
  <c r="M66" i="4"/>
  <c r="L66" i="4" s="1"/>
  <c r="M65" i="4"/>
  <c r="L65" i="4" s="1"/>
  <c r="M64" i="4"/>
  <c r="L64" i="4" s="1"/>
  <c r="M63" i="4"/>
  <c r="L63" i="4" s="1"/>
  <c r="M62" i="4"/>
  <c r="L62" i="4" s="1"/>
  <c r="M61" i="4"/>
  <c r="L61" i="4" s="1"/>
  <c r="M60" i="4"/>
  <c r="L60" i="4" s="1"/>
  <c r="M59" i="4"/>
  <c r="L59" i="4" s="1"/>
  <c r="M58" i="4"/>
  <c r="L58" i="4" s="1"/>
  <c r="M57" i="4"/>
  <c r="L57" i="4" s="1"/>
  <c r="M56" i="4"/>
  <c r="L56" i="4" s="1"/>
  <c r="M55" i="4"/>
  <c r="L55" i="4" s="1"/>
  <c r="F92" i="4"/>
  <c r="E92" i="4" s="1"/>
  <c r="F91" i="4"/>
  <c r="E91" i="4" s="1"/>
  <c r="F90" i="4"/>
  <c r="E90" i="4" s="1"/>
  <c r="F89" i="4"/>
  <c r="E89" i="4" s="1"/>
  <c r="F88" i="4"/>
  <c r="E88" i="4" s="1"/>
  <c r="F87" i="4"/>
  <c r="E87" i="4" s="1"/>
  <c r="F86" i="4"/>
  <c r="E86" i="4" s="1"/>
  <c r="F85" i="4"/>
  <c r="E85" i="4" s="1"/>
  <c r="F84" i="4"/>
  <c r="E84" i="4" s="1"/>
  <c r="F83" i="4"/>
  <c r="E83" i="4" s="1"/>
  <c r="F82" i="4"/>
  <c r="E82" i="4" s="1"/>
  <c r="F81" i="4"/>
  <c r="E81" i="4" s="1"/>
  <c r="F80" i="4"/>
  <c r="E80" i="4" s="1"/>
  <c r="F79" i="4"/>
  <c r="E79" i="4" s="1"/>
  <c r="F78" i="4"/>
  <c r="E78" i="4" s="1"/>
  <c r="F77" i="4"/>
  <c r="E77" i="4" s="1"/>
  <c r="F76" i="4"/>
  <c r="E76" i="4" s="1"/>
  <c r="F75" i="4"/>
  <c r="E75" i="4" s="1"/>
  <c r="F74" i="4"/>
  <c r="E74" i="4" s="1"/>
  <c r="F73" i="4"/>
  <c r="E73" i="4" s="1"/>
  <c r="F72" i="4"/>
  <c r="E72" i="4" s="1"/>
  <c r="F71" i="4"/>
  <c r="E71" i="4" s="1"/>
  <c r="F70" i="4"/>
  <c r="E70" i="4" s="1"/>
  <c r="F69" i="4"/>
  <c r="E69" i="4" s="1"/>
  <c r="F68" i="4"/>
  <c r="E68" i="4" s="1"/>
  <c r="F67" i="4"/>
  <c r="E67" i="4" s="1"/>
  <c r="F66" i="4"/>
  <c r="E66" i="4" s="1"/>
  <c r="F65" i="4"/>
  <c r="E65" i="4" s="1"/>
  <c r="F64" i="4"/>
  <c r="E64" i="4" s="1"/>
  <c r="F63" i="4"/>
  <c r="E63" i="4" s="1"/>
  <c r="F62" i="4"/>
  <c r="E62" i="4" s="1"/>
  <c r="F61" i="4"/>
  <c r="E61" i="4" s="1"/>
  <c r="F60" i="4"/>
  <c r="E60" i="4" s="1"/>
  <c r="F59" i="4"/>
  <c r="E59" i="4" s="1"/>
  <c r="F58" i="4"/>
  <c r="E58" i="4" s="1"/>
  <c r="F57" i="4"/>
  <c r="E57" i="4" s="1"/>
  <c r="F56" i="4"/>
  <c r="E56" i="4" s="1"/>
  <c r="F55" i="4"/>
  <c r="E55" i="4" s="1"/>
  <c r="T54" i="4"/>
  <c r="S54" i="4" s="1"/>
  <c r="M44" i="4"/>
  <c r="M54" i="4"/>
  <c r="L54" i="4" s="1"/>
  <c r="F44" i="4"/>
  <c r="F54" i="4"/>
  <c r="E54" i="4" s="1"/>
  <c r="T44" i="4" l="1"/>
  <c r="S44" i="4" s="1"/>
  <c r="T43" i="4"/>
  <c r="S43" i="4" s="1"/>
  <c r="T42" i="4"/>
  <c r="S42" i="4" s="1"/>
  <c r="T41" i="4"/>
  <c r="S41" i="4" s="1"/>
  <c r="T40" i="4"/>
  <c r="S40" i="4" s="1"/>
  <c r="T39" i="4"/>
  <c r="S39" i="4" s="1"/>
  <c r="T38" i="4"/>
  <c r="S38" i="4" s="1"/>
  <c r="T37" i="4"/>
  <c r="S37" i="4" s="1"/>
  <c r="T36" i="4"/>
  <c r="S36" i="4" s="1"/>
  <c r="T35" i="4"/>
  <c r="S35" i="4" s="1"/>
  <c r="T34" i="4"/>
  <c r="S34" i="4" s="1"/>
  <c r="T33" i="4"/>
  <c r="S33" i="4" s="1"/>
  <c r="T32" i="4"/>
  <c r="S32" i="4" s="1"/>
  <c r="T31" i="4"/>
  <c r="S31" i="4" s="1"/>
  <c r="T30" i="4"/>
  <c r="S30" i="4" s="1"/>
  <c r="T29" i="4"/>
  <c r="S29" i="4" s="1"/>
  <c r="T28" i="4"/>
  <c r="S28" i="4" s="1"/>
  <c r="T27" i="4"/>
  <c r="S27" i="4" s="1"/>
  <c r="T26" i="4"/>
  <c r="S26" i="4" s="1"/>
  <c r="T25" i="4"/>
  <c r="S25" i="4" s="1"/>
  <c r="T24" i="4"/>
  <c r="S24" i="4" s="1"/>
  <c r="T23" i="4"/>
  <c r="S23" i="4" s="1"/>
  <c r="T22" i="4"/>
  <c r="S22" i="4" s="1"/>
  <c r="T21" i="4"/>
  <c r="S21" i="4" s="1"/>
  <c r="T20" i="4"/>
  <c r="S20" i="4" s="1"/>
  <c r="T19" i="4"/>
  <c r="S19" i="4" s="1"/>
  <c r="T18" i="4"/>
  <c r="S18" i="4" s="1"/>
  <c r="T17" i="4"/>
  <c r="S17" i="4" s="1"/>
  <c r="T16" i="4"/>
  <c r="S16" i="4" s="1"/>
  <c r="T15" i="4"/>
  <c r="S15" i="4" s="1"/>
  <c r="T14" i="4"/>
  <c r="S14" i="4" s="1"/>
  <c r="T13" i="4"/>
  <c r="S13" i="4" s="1"/>
  <c r="T12" i="4"/>
  <c r="S12" i="4" s="1"/>
  <c r="T11" i="4"/>
  <c r="S11" i="4" s="1"/>
  <c r="T10" i="4"/>
  <c r="S10" i="4" s="1"/>
  <c r="T9" i="4"/>
  <c r="S9" i="4" s="1"/>
  <c r="T8" i="4"/>
  <c r="S8" i="4" s="1"/>
  <c r="T7" i="4"/>
  <c r="S7" i="4" s="1"/>
  <c r="M6" i="4"/>
  <c r="L6" i="4" s="1"/>
  <c r="T6" i="4"/>
  <c r="S6" i="4" s="1"/>
  <c r="F6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L7" i="4" s="1"/>
  <c r="F43" i="4"/>
  <c r="E43" i="4" s="1"/>
  <c r="F42" i="4"/>
  <c r="E42" i="4" s="1"/>
  <c r="F41" i="4"/>
  <c r="E41" i="4" s="1"/>
  <c r="F40" i="4"/>
  <c r="E40" i="4" s="1"/>
  <c r="F39" i="4"/>
  <c r="E39" i="4" s="1"/>
  <c r="F38" i="4"/>
  <c r="E38" i="4" s="1"/>
  <c r="F37" i="4"/>
  <c r="E37" i="4" s="1"/>
  <c r="F36" i="4"/>
  <c r="E36" i="4" s="1"/>
  <c r="F35" i="4"/>
  <c r="E35" i="4" s="1"/>
  <c r="F34" i="4"/>
  <c r="E34" i="4" s="1"/>
  <c r="F33" i="4"/>
  <c r="E33" i="4" s="1"/>
  <c r="F32" i="4"/>
  <c r="E32" i="4" s="1"/>
  <c r="F31" i="4"/>
  <c r="E31" i="4" s="1"/>
  <c r="F30" i="4"/>
  <c r="E30" i="4" s="1"/>
  <c r="F29" i="4"/>
  <c r="E29" i="4" s="1"/>
  <c r="F28" i="4"/>
  <c r="E28" i="4" s="1"/>
  <c r="F27" i="4"/>
  <c r="E27" i="4" s="1"/>
  <c r="F26" i="4"/>
  <c r="E26" i="4" s="1"/>
  <c r="F25" i="4"/>
  <c r="E25" i="4" s="1"/>
  <c r="F24" i="4"/>
  <c r="E24" i="4" s="1"/>
  <c r="F23" i="4"/>
  <c r="E23" i="4" s="1"/>
  <c r="F22" i="4"/>
  <c r="E22" i="4" s="1"/>
  <c r="F21" i="4"/>
  <c r="E21" i="4" s="1"/>
  <c r="F20" i="4"/>
  <c r="E20" i="4" s="1"/>
  <c r="F19" i="4"/>
  <c r="E19" i="4" s="1"/>
  <c r="F18" i="4"/>
  <c r="E18" i="4" s="1"/>
  <c r="F17" i="4"/>
  <c r="E17" i="4" s="1"/>
  <c r="F16" i="4"/>
  <c r="E16" i="4" s="1"/>
  <c r="F15" i="4"/>
  <c r="E15" i="4" s="1"/>
  <c r="F14" i="4"/>
  <c r="E14" i="4" s="1"/>
  <c r="F13" i="4"/>
  <c r="E13" i="4" s="1"/>
  <c r="F12" i="4"/>
  <c r="E12" i="4" s="1"/>
  <c r="F11" i="4"/>
  <c r="E11" i="4" s="1"/>
  <c r="F10" i="4"/>
  <c r="E10" i="4" s="1"/>
  <c r="F9" i="4"/>
  <c r="E9" i="4" s="1"/>
  <c r="F8" i="4"/>
  <c r="E8" i="4" s="1"/>
  <c r="F7" i="4"/>
  <c r="E7" i="4" s="1"/>
  <c r="D6" i="4"/>
  <c r="E6" i="4" l="1"/>
  <c r="F120" i="1"/>
  <c r="F119" i="1"/>
  <c r="F118" i="1"/>
  <c r="F117" i="1"/>
  <c r="F116" i="1"/>
  <c r="F115" i="1"/>
  <c r="F114" i="1"/>
  <c r="F113" i="1"/>
  <c r="F112" i="1"/>
  <c r="F111" i="1"/>
  <c r="F110" i="1"/>
  <c r="F109" i="1"/>
  <c r="L14" i="4"/>
  <c r="L31" i="4"/>
  <c r="L15" i="4"/>
  <c r="L32" i="4"/>
  <c r="L16" i="4"/>
  <c r="L41" i="4"/>
  <c r="L25" i="4"/>
  <c r="L9" i="4"/>
  <c r="L38" i="4"/>
  <c r="L30" i="4"/>
  <c r="L22" i="4"/>
  <c r="L10" i="4"/>
  <c r="L37" i="4"/>
  <c r="L21" i="4"/>
  <c r="L43" i="4"/>
  <c r="L27" i="4"/>
  <c r="L44" i="4"/>
  <c r="L28" i="4"/>
  <c r="L12" i="4"/>
  <c r="L17" i="4"/>
  <c r="L42" i="4"/>
  <c r="L26" i="4"/>
  <c r="L18" i="4"/>
  <c r="L40" i="4"/>
  <c r="L13" i="4"/>
  <c r="L35" i="4"/>
  <c r="L36" i="4"/>
  <c r="L20" i="4"/>
  <c r="L39" i="4"/>
  <c r="L23" i="4"/>
  <c r="L11" i="4"/>
  <c r="L24" i="4"/>
  <c r="L8" i="4"/>
  <c r="L33" i="4"/>
  <c r="L34" i="4"/>
  <c r="L29" i="4"/>
  <c r="L19" i="4"/>
  <c r="E44" i="4"/>
</calcChain>
</file>

<file path=xl/sharedStrings.xml><?xml version="1.0" encoding="utf-8"?>
<sst xmlns="http://schemas.openxmlformats.org/spreadsheetml/2006/main" count="152" uniqueCount="67">
  <si>
    <t>K</t>
  </si>
  <si>
    <t>A</t>
  </si>
  <si>
    <t>B</t>
  </si>
  <si>
    <t>C</t>
  </si>
  <si>
    <t>D</t>
  </si>
  <si>
    <t>129.78</t>
  </si>
  <si>
    <t>206.62</t>
  </si>
  <si>
    <t>232.36</t>
  </si>
  <si>
    <t>240.23</t>
  </si>
  <si>
    <t>118.48</t>
  </si>
  <si>
    <t>168.38</t>
  </si>
  <si>
    <t>202.76</t>
  </si>
  <si>
    <t>209.21</t>
  </si>
  <si>
    <t>234.16</t>
  </si>
  <si>
    <t>115.83</t>
  </si>
  <si>
    <t>152.43</t>
  </si>
  <si>
    <t>176.55</t>
  </si>
  <si>
    <t>234.37</t>
  </si>
  <si>
    <t>274.82</t>
  </si>
  <si>
    <t>120.51</t>
  </si>
  <si>
    <t>186.21</t>
  </si>
  <si>
    <t>199.28</t>
  </si>
  <si>
    <t>205.20</t>
  </si>
  <si>
    <t>289.26</t>
  </si>
  <si>
    <t>176.06</t>
  </si>
  <si>
    <t>186.66</t>
  </si>
  <si>
    <t>234.90</t>
  </si>
  <si>
    <t>250.54</t>
  </si>
  <si>
    <t>120.08</t>
  </si>
  <si>
    <t>167.56</t>
  </si>
  <si>
    <t>223.20</t>
  </si>
  <si>
    <t>257.80</t>
  </si>
  <si>
    <t>154.74</t>
  </si>
  <si>
    <t>Komposisi Serbuk Cangkang Kerang Mutiara</t>
  </si>
  <si>
    <t>(SCKM)</t>
  </si>
  <si>
    <t xml:space="preserve">Jarak Dari Permukaan </t>
  </si>
  <si>
    <t xml:space="preserve">   (μm)</t>
  </si>
  <si>
    <t xml:space="preserve">HV </t>
  </si>
  <si>
    <r>
      <t>d</t>
    </r>
    <r>
      <rPr>
        <b/>
        <vertAlign val="subscript"/>
        <sz val="9"/>
        <color theme="1"/>
        <rFont val="Times New Roman"/>
        <family val="1"/>
      </rPr>
      <t xml:space="preserve">1 </t>
    </r>
    <r>
      <rPr>
        <b/>
        <sz val="9"/>
        <color theme="1"/>
        <rFont val="Times New Roman"/>
        <family val="1"/>
      </rPr>
      <t>(mm)</t>
    </r>
  </si>
  <si>
    <r>
      <t>d</t>
    </r>
    <r>
      <rPr>
        <b/>
        <vertAlign val="subscript"/>
        <sz val="9"/>
        <color theme="1"/>
        <rFont val="Times New Roman"/>
        <family val="1"/>
      </rPr>
      <t xml:space="preserve">2 </t>
    </r>
    <r>
      <rPr>
        <b/>
        <sz val="9"/>
        <color theme="1"/>
        <rFont val="Times New Roman"/>
        <family val="1"/>
      </rPr>
      <t>(mm)</t>
    </r>
  </si>
  <si>
    <t>Jarak Dari Permukaan  (μm)</t>
  </si>
  <si>
    <r>
      <t xml:space="preserve">6. Suhu </t>
    </r>
    <r>
      <rPr>
        <b/>
        <i/>
        <sz val="11"/>
        <color theme="1"/>
        <rFont val="Times New Roman"/>
        <family val="1"/>
      </rPr>
      <t>Carburizing 900</t>
    </r>
    <r>
      <rPr>
        <b/>
        <sz val="11"/>
        <color theme="1"/>
        <rFont val="Times New Roman"/>
        <family val="1"/>
      </rPr>
      <t xml:space="preserve"> ° C , Waktu  3 Jam</t>
    </r>
  </si>
  <si>
    <t>4. Suhu Carburizing   900° C , Waktu  1 Jam</t>
  </si>
  <si>
    <r>
      <t xml:space="preserve">5. Suhu </t>
    </r>
    <r>
      <rPr>
        <b/>
        <i/>
        <sz val="11"/>
        <color theme="1"/>
        <rFont val="Times New Roman"/>
        <family val="1"/>
      </rPr>
      <t>Carburizing</t>
    </r>
    <r>
      <rPr>
        <b/>
        <sz val="11"/>
        <color theme="1"/>
        <rFont val="Times New Roman"/>
        <family val="1"/>
      </rPr>
      <t xml:space="preserve">   900° C , Waktu  2 Jam</t>
    </r>
  </si>
  <si>
    <r>
      <t xml:space="preserve">Data Hasil Pengujian Angka Kekerasan  </t>
    </r>
    <r>
      <rPr>
        <b/>
        <i/>
        <sz val="12"/>
        <color theme="1"/>
        <rFont val="Times New Roman"/>
        <family val="1"/>
      </rPr>
      <t>Mikro Dengan Skala Vickers</t>
    </r>
  </si>
  <si>
    <t>Data Diagonal Hasil Pijakan Indentor</t>
  </si>
  <si>
    <t xml:space="preserve">      d rata rata </t>
  </si>
  <si>
    <t xml:space="preserve"> (mm)</t>
  </si>
  <si>
    <t>Komposisi SCKM</t>
  </si>
  <si>
    <t>(%)</t>
  </si>
  <si>
    <t xml:space="preserve">Pack Carburizing  T: 875, t : 1 jam </t>
  </si>
  <si>
    <t xml:space="preserve"> (μm)</t>
  </si>
  <si>
    <t xml:space="preserve">Pack Carburizing  T: 875, t : 2 jam </t>
  </si>
  <si>
    <t xml:space="preserve">Pack Carburizing  T: 900, t : 1 jam </t>
  </si>
  <si>
    <t xml:space="preserve">Pack Carburizing  T: 900, t : 2 jam </t>
  </si>
  <si>
    <t xml:space="preserve">Pack Carburizing  T: 900, t : 3 jam </t>
  </si>
  <si>
    <t xml:space="preserve">Pack Carburizing  T: 875, t : 3 jam </t>
  </si>
  <si>
    <t>Kg/mm2</t>
  </si>
  <si>
    <r>
      <t>Kg/mm</t>
    </r>
    <r>
      <rPr>
        <b/>
        <vertAlign val="superscript"/>
        <sz val="12"/>
        <color theme="1"/>
        <rFont val="Times New Roman"/>
        <family val="1"/>
      </rPr>
      <t>2</t>
    </r>
  </si>
  <si>
    <t>Tanpa Perlakuan Pack Carburizing.</t>
  </si>
  <si>
    <t>Austenitic Stainless Steel 301 (JIS S30100)</t>
  </si>
  <si>
    <t>1. WJP Time    1  hours</t>
  </si>
  <si>
    <t>2. WJP Time    2 hours</t>
  </si>
  <si>
    <t>3. WJP Time    3 hours</t>
  </si>
  <si>
    <t xml:space="preserve">Distance from Surface </t>
  </si>
  <si>
    <t>WJP Pressure</t>
  </si>
  <si>
    <t>(MPa)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</si>
</sst>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vertAlign val="subscript"/>
      <sz val="9"/>
      <color theme="1"/>
      <name val="Times New Roman"/>
      <family val="1"/>
    </font>
    <font>
      <b/>
      <sz val="9"/>
      <color theme="1"/>
      <name val="Calibri"/>
      <family val="2"/>
      <charset val="1"/>
      <scheme val="minor"/>
    </font>
    <font>
      <sz val="20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3" fillId="0" borderId="7" xfId="0" applyFont="1" applyBorder="1"/>
    <xf numFmtId="9" fontId="3" fillId="0" borderId="7" xfId="0" applyNumberFormat="1" applyFont="1" applyBorder="1"/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3" fillId="0" borderId="8" xfId="0" applyFont="1" applyBorder="1"/>
    <xf numFmtId="9" fontId="3" fillId="0" borderId="7" xfId="0" applyNumberFormat="1" applyFont="1" applyBorder="1" applyAlignment="1">
      <alignment horizontal="center"/>
    </xf>
    <xf numFmtId="164" fontId="0" fillId="0" borderId="8" xfId="0" applyNumberFormat="1" applyBorder="1"/>
    <xf numFmtId="164" fontId="0" fillId="0" borderId="7" xfId="0" applyNumberFormat="1" applyBorder="1"/>
    <xf numFmtId="3" fontId="0" fillId="0" borderId="8" xfId="0" applyNumberFormat="1" applyBorder="1"/>
    <xf numFmtId="3" fontId="0" fillId="0" borderId="7" xfId="0" applyNumberFormat="1" applyBorder="1"/>
    <xf numFmtId="9" fontId="3" fillId="0" borderId="13" xfId="0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Border="1"/>
    <xf numFmtId="164" fontId="0" fillId="0" borderId="0" xfId="0" applyNumberFormat="1" applyBorder="1"/>
    <xf numFmtId="3" fontId="0" fillId="0" borderId="0" xfId="0" applyNumberFormat="1" applyBorder="1"/>
    <xf numFmtId="0" fontId="11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9085114360704"/>
          <c:y val="2.7511764779439042E-2"/>
          <c:w val="0.63569181977252842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150 MPa</c:v>
          </c:tx>
          <c:xVal>
            <c:numRef>
              <c:f>Sheet1!$B$9:$B$21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Sheet1!$C$9:$C$21</c:f>
              <c:numCache>
                <c:formatCode>General</c:formatCode>
                <c:ptCount val="13"/>
                <c:pt idx="0">
                  <c:v>280</c:v>
                </c:pt>
                <c:pt idx="1">
                  <c:v>268</c:v>
                </c:pt>
                <c:pt idx="2">
                  <c:v>255</c:v>
                </c:pt>
                <c:pt idx="3">
                  <c:v>243</c:v>
                </c:pt>
                <c:pt idx="4">
                  <c:v>230</c:v>
                </c:pt>
                <c:pt idx="5">
                  <c:v>228</c:v>
                </c:pt>
                <c:pt idx="6">
                  <c:v>227</c:v>
                </c:pt>
                <c:pt idx="7">
                  <c:v>225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200 MPa</c:v>
          </c:tx>
          <c:xVal>
            <c:numRef>
              <c:f>Sheet1!$B$9:$B$21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Sheet1!$D$9:$D$21</c:f>
              <c:numCache>
                <c:formatCode>General</c:formatCode>
                <c:ptCount val="13"/>
                <c:pt idx="0">
                  <c:v>300</c:v>
                </c:pt>
                <c:pt idx="1">
                  <c:v>286</c:v>
                </c:pt>
                <c:pt idx="2">
                  <c:v>271</c:v>
                </c:pt>
                <c:pt idx="3">
                  <c:v>255</c:v>
                </c:pt>
                <c:pt idx="4">
                  <c:v>240</c:v>
                </c:pt>
                <c:pt idx="5">
                  <c:v>230</c:v>
                </c:pt>
                <c:pt idx="6">
                  <c:v>228</c:v>
                </c:pt>
                <c:pt idx="7">
                  <c:v>225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2"/>
          <c:order val="2"/>
          <c:tx>
            <c:v>350 MPa</c:v>
          </c:tx>
          <c:xVal>
            <c:numRef>
              <c:f>Sheet1!$B$9:$B$21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Sheet1!$E$9:$E$21</c:f>
              <c:numCache>
                <c:formatCode>General</c:formatCode>
                <c:ptCount val="13"/>
                <c:pt idx="0">
                  <c:v>310</c:v>
                </c:pt>
                <c:pt idx="1">
                  <c:v>290</c:v>
                </c:pt>
                <c:pt idx="2">
                  <c:v>275</c:v>
                </c:pt>
                <c:pt idx="3">
                  <c:v>260</c:v>
                </c:pt>
                <c:pt idx="4">
                  <c:v>245</c:v>
                </c:pt>
                <c:pt idx="5">
                  <c:v>235</c:v>
                </c:pt>
                <c:pt idx="6">
                  <c:v>230</c:v>
                </c:pt>
                <c:pt idx="7">
                  <c:v>225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3"/>
          <c:order val="3"/>
          <c:tx>
            <c:v>Raw Material</c:v>
          </c:tx>
          <c:xVal>
            <c:numRef>
              <c:f>Sheet1!$B$9:$B$21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Sheet1!$G$150:$G$162</c:f>
              <c:numCache>
                <c:formatCode>#,##0</c:formatCode>
                <c:ptCount val="13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28480"/>
        <c:axId val="46867584"/>
      </c:scatterChart>
      <c:valAx>
        <c:axId val="91028480"/>
        <c:scaling>
          <c:orientation val="minMax"/>
          <c:max val="1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id-ID" b="0">
                    <a:latin typeface="Arial" pitchFamily="34" charset="0"/>
                    <a:cs typeface="Arial" pitchFamily="34" charset="0"/>
                  </a:rPr>
                  <a:t>Distance (</a:t>
                </a:r>
                <a:r>
                  <a:rPr lang="el-GR" b="0">
                    <a:latin typeface="Arial" pitchFamily="34" charset="0"/>
                    <a:cs typeface="Arial" pitchFamily="34" charset="0"/>
                  </a:rPr>
                  <a:t>μ</a:t>
                </a:r>
                <a:r>
                  <a:rPr lang="id-ID" b="0">
                    <a:latin typeface="Arial" pitchFamily="34" charset="0"/>
                    <a:cs typeface="Arial" pitchFamily="34" charset="0"/>
                  </a:rPr>
                  <a:t>m)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867584"/>
        <c:crosses val="autoZero"/>
        <c:crossBetween val="midCat"/>
        <c:majorUnit val="200"/>
      </c:valAx>
      <c:valAx>
        <c:axId val="468675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id-ID" b="0" i="1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d-ID" b="0" i="1" baseline="0">
                    <a:latin typeface="Arial" pitchFamily="34" charset="0"/>
                    <a:cs typeface="Arial" pitchFamily="34" charset="0"/>
                  </a:rPr>
                  <a:t>Vicker</a:t>
                </a:r>
                <a:r>
                  <a:rPr lang="id-ID" b="0" baseline="0">
                    <a:latin typeface="Arial" pitchFamily="34" charset="0"/>
                    <a:cs typeface="Arial" pitchFamily="34" charset="0"/>
                  </a:rPr>
                  <a:t>s  hardness number [</a:t>
                </a: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Kg/mm</a:t>
                </a:r>
                <a:r>
                  <a:rPr lang="id-ID" sz="1000" b="0" i="0" u="none" strike="noStrike" baseline="30000">
                    <a:effectLst/>
                    <a:latin typeface="Arial" pitchFamily="34" charset="0"/>
                    <a:cs typeface="Arial" pitchFamily="34" charset="0"/>
                  </a:rPr>
                  <a:t>2</a:t>
                </a: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 ]</a:t>
                </a:r>
                <a:endParaRPr lang="id-ID" b="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028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10% SCKM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Sheet1!$C$58:$C$70</c:f>
              <c:numCache>
                <c:formatCode>General</c:formatCode>
                <c:ptCount val="13"/>
                <c:pt idx="0">
                  <c:v>340</c:v>
                </c:pt>
                <c:pt idx="1">
                  <c:v>313</c:v>
                </c:pt>
                <c:pt idx="2">
                  <c:v>295</c:v>
                </c:pt>
                <c:pt idx="3">
                  <c:v>275</c:v>
                </c:pt>
                <c:pt idx="4">
                  <c:v>260</c:v>
                </c:pt>
                <c:pt idx="5">
                  <c:v>250</c:v>
                </c:pt>
                <c:pt idx="6">
                  <c:v>235</c:v>
                </c:pt>
                <c:pt idx="7">
                  <c:v>230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20% SCKM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Sheet1!$D$58:$D$70</c:f>
              <c:numCache>
                <c:formatCode>General</c:formatCode>
                <c:ptCount val="13"/>
                <c:pt idx="0">
                  <c:v>424</c:v>
                </c:pt>
                <c:pt idx="1">
                  <c:v>400</c:v>
                </c:pt>
                <c:pt idx="2">
                  <c:v>375</c:v>
                </c:pt>
                <c:pt idx="3">
                  <c:v>350</c:v>
                </c:pt>
                <c:pt idx="4">
                  <c:v>321</c:v>
                </c:pt>
                <c:pt idx="5">
                  <c:v>290</c:v>
                </c:pt>
                <c:pt idx="6">
                  <c:v>260</c:v>
                </c:pt>
                <c:pt idx="7">
                  <c:v>240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2"/>
          <c:order val="2"/>
          <c:tx>
            <c:v>30% SCKM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Sheet1!$E$58:$E$70</c:f>
              <c:numCache>
                <c:formatCode>General</c:formatCode>
                <c:ptCount val="13"/>
                <c:pt idx="0">
                  <c:v>495</c:v>
                </c:pt>
                <c:pt idx="1">
                  <c:v>465</c:v>
                </c:pt>
                <c:pt idx="2">
                  <c:v>430</c:v>
                </c:pt>
                <c:pt idx="3">
                  <c:v>400</c:v>
                </c:pt>
                <c:pt idx="4">
                  <c:v>370</c:v>
                </c:pt>
                <c:pt idx="5">
                  <c:v>340</c:v>
                </c:pt>
                <c:pt idx="6">
                  <c:v>300</c:v>
                </c:pt>
                <c:pt idx="7">
                  <c:v>260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3"/>
          <c:order val="3"/>
          <c:tx>
            <c:v>Tanpa Perlakuan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Sheet1!$G$150:$G$162</c:f>
              <c:numCache>
                <c:formatCode>#,##0</c:formatCode>
                <c:ptCount val="13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98560"/>
        <c:axId val="46900736"/>
      </c:scatterChart>
      <c:valAx>
        <c:axId val="46898560"/>
        <c:scaling>
          <c:orientation val="minMax"/>
          <c:max val="1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Distance (</a:t>
                </a:r>
                <a:r>
                  <a:rPr lang="el-GR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μ</a:t>
                </a: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m)</a:t>
                </a:r>
                <a:endParaRPr lang="id-ID" b="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900736"/>
        <c:crosses val="autoZero"/>
        <c:crossBetween val="midCat"/>
        <c:majorUnit val="200"/>
      </c:valAx>
      <c:valAx>
        <c:axId val="469007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d-ID" sz="1000" b="0" i="1" u="none" strike="noStrike" baseline="0">
                    <a:effectLst/>
                    <a:latin typeface="Arial" pitchFamily="34" charset="0"/>
                    <a:cs typeface="Arial" pitchFamily="34" charset="0"/>
                  </a:rPr>
                  <a:t> Vicker</a:t>
                </a: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s  hardness number [Kg/mm</a:t>
                </a:r>
                <a:r>
                  <a:rPr lang="id-ID" sz="1000" b="0" i="0" u="none" strike="noStrike" baseline="30000">
                    <a:effectLst/>
                    <a:latin typeface="Arial" pitchFamily="34" charset="0"/>
                    <a:cs typeface="Arial" pitchFamily="34" charset="0"/>
                  </a:rPr>
                  <a:t>2]</a:t>
                </a: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 </a:t>
                </a:r>
                <a:endParaRPr lang="id-ID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22228864335073E-2"/>
              <c:y val="0.151894753896503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6898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100 MPa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Sheet1!$C$108:$C$120</c:f>
              <c:numCache>
                <c:formatCode>General</c:formatCode>
                <c:ptCount val="13"/>
                <c:pt idx="0">
                  <c:v>374</c:v>
                </c:pt>
                <c:pt idx="1">
                  <c:v>341</c:v>
                </c:pt>
                <c:pt idx="2">
                  <c:v>315</c:v>
                </c:pt>
                <c:pt idx="3">
                  <c:v>284</c:v>
                </c:pt>
                <c:pt idx="4">
                  <c:v>265</c:v>
                </c:pt>
                <c:pt idx="5">
                  <c:v>245</c:v>
                </c:pt>
                <c:pt idx="6">
                  <c:v>235</c:v>
                </c:pt>
                <c:pt idx="7">
                  <c:v>230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150 MPa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Sheet1!$D$108:$D$120</c:f>
              <c:numCache>
                <c:formatCode>General</c:formatCode>
                <c:ptCount val="13"/>
                <c:pt idx="0">
                  <c:v>485</c:v>
                </c:pt>
                <c:pt idx="1">
                  <c:v>450</c:v>
                </c:pt>
                <c:pt idx="2">
                  <c:v>415</c:v>
                </c:pt>
                <c:pt idx="3">
                  <c:v>370</c:v>
                </c:pt>
                <c:pt idx="4">
                  <c:v>335</c:v>
                </c:pt>
                <c:pt idx="5">
                  <c:v>293</c:v>
                </c:pt>
                <c:pt idx="6">
                  <c:v>257</c:v>
                </c:pt>
                <c:pt idx="7">
                  <c:v>232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2"/>
          <c:order val="2"/>
          <c:tx>
            <c:v>200 MPa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Sheet1!$E$108:$E$120</c:f>
              <c:numCache>
                <c:formatCode>General</c:formatCode>
                <c:ptCount val="13"/>
                <c:pt idx="0">
                  <c:v>552</c:v>
                </c:pt>
                <c:pt idx="1">
                  <c:v>515</c:v>
                </c:pt>
                <c:pt idx="2">
                  <c:v>480</c:v>
                </c:pt>
                <c:pt idx="3">
                  <c:v>440</c:v>
                </c:pt>
                <c:pt idx="4">
                  <c:v>400</c:v>
                </c:pt>
                <c:pt idx="5">
                  <c:v>355</c:v>
                </c:pt>
                <c:pt idx="6">
                  <c:v>310</c:v>
                </c:pt>
                <c:pt idx="7">
                  <c:v>260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3"/>
          <c:order val="3"/>
          <c:tx>
            <c:v>Raw Material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Sheet1!$G$150:$G$162</c:f>
              <c:numCache>
                <c:formatCode>#,##0</c:formatCode>
                <c:ptCount val="13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77856"/>
        <c:axId val="163579776"/>
      </c:scatterChart>
      <c:valAx>
        <c:axId val="163577856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Distance </a:t>
                </a:r>
                <a:r>
                  <a:rPr lang="id-ID" sz="1000" b="0" i="0" baseline="0">
                    <a:effectLst/>
                    <a:latin typeface="Arial" pitchFamily="34" charset="0"/>
                    <a:cs typeface="Arial" pitchFamily="34" charset="0"/>
                  </a:rPr>
                  <a:t>(</a:t>
                </a:r>
                <a:r>
                  <a:rPr lang="el-GR" sz="1000" b="0" i="0" baseline="0">
                    <a:effectLst/>
                    <a:latin typeface="Arial" pitchFamily="34" charset="0"/>
                    <a:cs typeface="Arial" pitchFamily="34" charset="0"/>
                  </a:rPr>
                  <a:t>μ</a:t>
                </a:r>
                <a:r>
                  <a:rPr lang="id-ID" sz="1000" b="0" i="0" baseline="0">
                    <a:effectLst/>
                    <a:latin typeface="Arial" pitchFamily="34" charset="0"/>
                    <a:cs typeface="Arial" pitchFamily="34" charset="0"/>
                  </a:rPr>
                  <a:t>m)</a:t>
                </a:r>
                <a:endParaRPr lang="id-ID" sz="1000" b="0">
                  <a:effectLst/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579776"/>
        <c:crosses val="autoZero"/>
        <c:crossBetween val="midCat"/>
        <c:majorUnit val="200"/>
      </c:valAx>
      <c:valAx>
        <c:axId val="163579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id-ID" sz="1000" b="0" i="1" u="none" strike="noStrike" baseline="0">
                    <a:effectLst/>
                    <a:latin typeface="Arial" pitchFamily="34" charset="0"/>
                    <a:cs typeface="Arial" pitchFamily="34" charset="0"/>
                  </a:rPr>
                  <a:t> Vicker</a:t>
                </a:r>
                <a:r>
                  <a:rPr lang="id-ID" sz="1000" b="0" i="0" u="none" strike="noStrike" baseline="0">
                    <a:effectLst/>
                    <a:latin typeface="Arial" pitchFamily="34" charset="0"/>
                    <a:cs typeface="Arial" pitchFamily="34" charset="0"/>
                  </a:rPr>
                  <a:t>s hardness number </a:t>
                </a:r>
                <a:r>
                  <a:rPr lang="id-ID" sz="1000" b="0" i="0" baseline="0">
                    <a:effectLst/>
                    <a:latin typeface="Arial" pitchFamily="34" charset="0"/>
                    <a:cs typeface="Arial" pitchFamily="34" charset="0"/>
                  </a:rPr>
                  <a:t>[Kg/mm</a:t>
                </a:r>
                <a:r>
                  <a:rPr lang="id-ID" sz="1000" b="0" i="0" baseline="30000">
                    <a:effectLst/>
                    <a:latin typeface="Arial" pitchFamily="34" charset="0"/>
                    <a:cs typeface="Arial" pitchFamily="34" charset="0"/>
                  </a:rPr>
                  <a:t>2</a:t>
                </a:r>
                <a:r>
                  <a:rPr lang="id-ID" sz="1000" b="0" i="0" baseline="0">
                    <a:effectLst/>
                    <a:latin typeface="Arial" pitchFamily="34" charset="0"/>
                    <a:cs typeface="Arial" pitchFamily="34" charset="0"/>
                  </a:rPr>
                  <a:t> ]</a:t>
                </a:r>
                <a:r>
                  <a:rPr lang="id-ID" sz="1800" b="0" i="0" baseline="0">
                    <a:effectLst/>
                    <a:latin typeface="Arial" pitchFamily="34" charset="0"/>
                    <a:cs typeface="Arial" pitchFamily="34" charset="0"/>
                  </a:rPr>
                  <a:t> </a:t>
                </a:r>
                <a:endParaRPr lang="id-ID" b="0">
                  <a:effectLst/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577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3473550844927"/>
          <c:y val="3.2457894570407618E-2"/>
          <c:w val="0.64189723492408868"/>
          <c:h val="0.85492635107358572"/>
        </c:manualLayout>
      </c:layout>
      <c:scatterChart>
        <c:scatterStyle val="smoothMarker"/>
        <c:varyColors val="0"/>
        <c:ser>
          <c:idx val="0"/>
          <c:order val="0"/>
          <c:tx>
            <c:v>10% SCKM</c:v>
          </c:tx>
          <c:xVal>
            <c:numRef>
              <c:f>Sheet1!$H$8:$H$20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Sheet1!$I$8:$I$20</c:f>
              <c:numCache>
                <c:formatCode>General</c:formatCode>
                <c:ptCount val="13"/>
                <c:pt idx="0">
                  <c:v>275</c:v>
                </c:pt>
                <c:pt idx="1">
                  <c:v>270</c:v>
                </c:pt>
                <c:pt idx="2">
                  <c:v>261</c:v>
                </c:pt>
                <c:pt idx="3">
                  <c:v>245</c:v>
                </c:pt>
                <c:pt idx="4">
                  <c:v>220</c:v>
                </c:pt>
                <c:pt idx="5">
                  <c:v>195</c:v>
                </c:pt>
                <c:pt idx="6">
                  <c:v>175</c:v>
                </c:pt>
                <c:pt idx="7">
                  <c:v>150</c:v>
                </c:pt>
                <c:pt idx="8">
                  <c:v>130</c:v>
                </c:pt>
                <c:pt idx="9">
                  <c:v>131</c:v>
                </c:pt>
                <c:pt idx="10">
                  <c:v>130</c:v>
                </c:pt>
                <c:pt idx="11">
                  <c:v>130</c:v>
                </c:pt>
                <c:pt idx="12">
                  <c:v>129</c:v>
                </c:pt>
              </c:numCache>
            </c:numRef>
          </c:yVal>
          <c:smooth val="1"/>
        </c:ser>
        <c:ser>
          <c:idx val="1"/>
          <c:order val="1"/>
          <c:tx>
            <c:v>20% SCKM</c:v>
          </c:tx>
          <c:xVal>
            <c:numRef>
              <c:f>Sheet1!$H$8:$H$20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Sheet1!$J$8:$J$20</c:f>
              <c:numCache>
                <c:formatCode>General</c:formatCode>
                <c:ptCount val="13"/>
                <c:pt idx="0">
                  <c:v>325</c:v>
                </c:pt>
                <c:pt idx="1">
                  <c:v>318</c:v>
                </c:pt>
                <c:pt idx="2">
                  <c:v>305</c:v>
                </c:pt>
                <c:pt idx="3">
                  <c:v>295</c:v>
                </c:pt>
                <c:pt idx="4">
                  <c:v>282</c:v>
                </c:pt>
                <c:pt idx="5">
                  <c:v>258</c:v>
                </c:pt>
                <c:pt idx="6">
                  <c:v>225</c:v>
                </c:pt>
                <c:pt idx="7">
                  <c:v>190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130</c:v>
                </c:pt>
                <c:pt idx="12">
                  <c:v>131</c:v>
                </c:pt>
              </c:numCache>
            </c:numRef>
          </c:yVal>
          <c:smooth val="1"/>
        </c:ser>
        <c:ser>
          <c:idx val="2"/>
          <c:order val="2"/>
          <c:tx>
            <c:v>30% SCKM</c:v>
          </c:tx>
          <c:xVal>
            <c:numRef>
              <c:f>Sheet1!$H$8:$H$20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Sheet1!$K$8:$K$20</c:f>
              <c:numCache>
                <c:formatCode>General</c:formatCode>
                <c:ptCount val="13"/>
                <c:pt idx="0">
                  <c:v>410</c:v>
                </c:pt>
                <c:pt idx="1">
                  <c:v>405</c:v>
                </c:pt>
                <c:pt idx="2">
                  <c:v>391</c:v>
                </c:pt>
                <c:pt idx="3">
                  <c:v>382</c:v>
                </c:pt>
                <c:pt idx="4">
                  <c:v>370</c:v>
                </c:pt>
                <c:pt idx="5">
                  <c:v>350</c:v>
                </c:pt>
                <c:pt idx="6">
                  <c:v>315</c:v>
                </c:pt>
                <c:pt idx="7">
                  <c:v>245</c:v>
                </c:pt>
                <c:pt idx="8">
                  <c:v>131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</c:numCache>
            </c:numRef>
          </c:yVal>
          <c:smooth val="1"/>
        </c:ser>
        <c:ser>
          <c:idx val="3"/>
          <c:order val="3"/>
          <c:tx>
            <c:v>Tanpa Perlakuan</c:v>
          </c:tx>
          <c:xVal>
            <c:numRef>
              <c:f>Sheet1!$H$8:$H$20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Sheet1!$G$150:$G$162</c:f>
              <c:numCache>
                <c:formatCode>#,##0</c:formatCode>
                <c:ptCount val="13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5104"/>
        <c:axId val="163617024"/>
      </c:scatterChart>
      <c:valAx>
        <c:axId val="163615104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+mn-lt"/>
                  </a:defRPr>
                </a:pPr>
                <a:r>
                  <a:rPr lang="id-ID" sz="1000" b="1" i="0" baseline="0">
                    <a:effectLst/>
                    <a:latin typeface="+mn-lt"/>
                  </a:rPr>
                  <a:t>Jarak Dari Permukaan (</a:t>
                </a:r>
                <a:r>
                  <a:rPr lang="el-GR" sz="1000" b="1" i="0" baseline="0">
                    <a:effectLst/>
                    <a:latin typeface="+mn-lt"/>
                  </a:rPr>
                  <a:t>μ</a:t>
                </a:r>
                <a:r>
                  <a:rPr lang="id-ID" sz="1000" b="1" i="0" baseline="0">
                    <a:effectLst/>
                    <a:latin typeface="+mn-lt"/>
                  </a:rPr>
                  <a:t>m) </a:t>
                </a:r>
                <a:endParaRPr lang="id-ID" sz="1000">
                  <a:effectLst/>
                  <a:latin typeface="+mn-lt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617024"/>
        <c:crosses val="autoZero"/>
        <c:crossBetween val="midCat"/>
        <c:majorUnit val="200"/>
      </c:valAx>
      <c:valAx>
        <c:axId val="163617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id-ID" sz="1000" b="1" i="0" baseline="0">
                    <a:effectLst/>
                  </a:rPr>
                  <a:t>Angka Kekerasan  </a:t>
                </a:r>
                <a:r>
                  <a:rPr lang="id-ID" sz="1000" b="1" i="1" baseline="0">
                    <a:effectLst/>
                  </a:rPr>
                  <a:t> Vicker</a:t>
                </a:r>
                <a:r>
                  <a:rPr lang="id-ID" sz="1000" b="1" i="0" baseline="0">
                    <a:effectLst/>
                  </a:rPr>
                  <a:t>s [Kg/mm</a:t>
                </a:r>
                <a:r>
                  <a:rPr lang="id-ID" sz="1000" b="1" i="0" baseline="30000">
                    <a:effectLst/>
                  </a:rPr>
                  <a:t>2</a:t>
                </a:r>
                <a:r>
                  <a:rPr lang="id-ID" sz="1000" b="1" i="0" baseline="0">
                    <a:effectLst/>
                  </a:rPr>
                  <a:t> ]</a:t>
                </a:r>
                <a:endParaRPr lang="id-ID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2.6741591951034909E-2"/>
              <c:y val="6.195719547549294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3615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10% SCKM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Sheet1!$I$58:$I$70</c:f>
              <c:numCache>
                <c:formatCode>General</c:formatCode>
                <c:ptCount val="13"/>
                <c:pt idx="0">
                  <c:v>350</c:v>
                </c:pt>
                <c:pt idx="1">
                  <c:v>323</c:v>
                </c:pt>
                <c:pt idx="2">
                  <c:v>295</c:v>
                </c:pt>
                <c:pt idx="3">
                  <c:v>265</c:v>
                </c:pt>
                <c:pt idx="4">
                  <c:v>250</c:v>
                </c:pt>
                <c:pt idx="5">
                  <c:v>225</c:v>
                </c:pt>
                <c:pt idx="6">
                  <c:v>206</c:v>
                </c:pt>
                <c:pt idx="7">
                  <c:v>186</c:v>
                </c:pt>
                <c:pt idx="8">
                  <c:v>162</c:v>
                </c:pt>
                <c:pt idx="9">
                  <c:v>130</c:v>
                </c:pt>
                <c:pt idx="10">
                  <c:v>131</c:v>
                </c:pt>
                <c:pt idx="11">
                  <c:v>130</c:v>
                </c:pt>
                <c:pt idx="12">
                  <c:v>129</c:v>
                </c:pt>
              </c:numCache>
            </c:numRef>
          </c:yVal>
          <c:smooth val="1"/>
        </c:ser>
        <c:ser>
          <c:idx val="1"/>
          <c:order val="1"/>
          <c:tx>
            <c:v>20% SCKM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Sheet1!$J$58:$J$70</c:f>
              <c:numCache>
                <c:formatCode>General</c:formatCode>
                <c:ptCount val="13"/>
                <c:pt idx="0">
                  <c:v>535</c:v>
                </c:pt>
                <c:pt idx="1">
                  <c:v>495</c:v>
                </c:pt>
                <c:pt idx="2">
                  <c:v>436</c:v>
                </c:pt>
                <c:pt idx="3">
                  <c:v>381</c:v>
                </c:pt>
                <c:pt idx="4">
                  <c:v>342</c:v>
                </c:pt>
                <c:pt idx="5">
                  <c:v>293</c:v>
                </c:pt>
                <c:pt idx="6">
                  <c:v>247</c:v>
                </c:pt>
                <c:pt idx="7">
                  <c:v>218</c:v>
                </c:pt>
                <c:pt idx="8">
                  <c:v>178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</c:numCache>
            </c:numRef>
          </c:yVal>
          <c:smooth val="1"/>
        </c:ser>
        <c:ser>
          <c:idx val="2"/>
          <c:order val="2"/>
          <c:tx>
            <c:v>30% SCKM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Sheet1!$K$58:$K$70</c:f>
              <c:numCache>
                <c:formatCode>General</c:formatCode>
                <c:ptCount val="13"/>
                <c:pt idx="0">
                  <c:v>615</c:v>
                </c:pt>
                <c:pt idx="1">
                  <c:v>586</c:v>
                </c:pt>
                <c:pt idx="2">
                  <c:v>561</c:v>
                </c:pt>
                <c:pt idx="3">
                  <c:v>529</c:v>
                </c:pt>
                <c:pt idx="4">
                  <c:v>485</c:v>
                </c:pt>
                <c:pt idx="5">
                  <c:v>440</c:v>
                </c:pt>
                <c:pt idx="6">
                  <c:v>368</c:v>
                </c:pt>
                <c:pt idx="7">
                  <c:v>285</c:v>
                </c:pt>
                <c:pt idx="8">
                  <c:v>215</c:v>
                </c:pt>
                <c:pt idx="9">
                  <c:v>131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</c:numCache>
            </c:numRef>
          </c:yVal>
          <c:smooth val="1"/>
        </c:ser>
        <c:ser>
          <c:idx val="3"/>
          <c:order val="3"/>
          <c:tx>
            <c:v>Tanpa Perlakuan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Sheet1!$G$150:$G$162</c:f>
              <c:numCache>
                <c:formatCode>#,##0</c:formatCode>
                <c:ptCount val="13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13472"/>
        <c:axId val="163515392"/>
      </c:scatterChart>
      <c:valAx>
        <c:axId val="163513472"/>
        <c:scaling>
          <c:orientation val="minMax"/>
          <c:max val="1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000" b="1" i="0" u="none" strike="noStrike" baseline="0">
                    <a:effectLst/>
                  </a:rPr>
                  <a:t>Jarak Dari Permukaan (</a:t>
                </a:r>
                <a:r>
                  <a:rPr lang="el-GR" sz="1000" b="1" i="0" u="none" strike="noStrike" baseline="0">
                    <a:effectLst/>
                  </a:rPr>
                  <a:t>μ</a:t>
                </a:r>
                <a:r>
                  <a:rPr lang="id-ID" sz="1000" b="1" i="0" u="none" strike="noStrike" baseline="0">
                    <a:effectLst/>
                  </a:rPr>
                  <a:t>m)</a:t>
                </a:r>
                <a:endParaRPr lang="id-ID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515392"/>
        <c:crosses val="autoZero"/>
        <c:crossBetween val="midCat"/>
        <c:majorUnit val="200"/>
      </c:valAx>
      <c:valAx>
        <c:axId val="163515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d-ID" sz="1000" b="1" i="0" u="none" strike="noStrike" baseline="0">
                    <a:effectLst/>
                  </a:rPr>
                  <a:t>Angka Kekerasan </a:t>
                </a:r>
                <a:r>
                  <a:rPr lang="id-ID" sz="1000" b="1" i="1" u="none" strike="noStrike" baseline="0">
                    <a:effectLst/>
                  </a:rPr>
                  <a:t> Vicker</a:t>
                </a:r>
                <a:r>
                  <a:rPr lang="id-ID" sz="1000" b="1" i="0" u="none" strike="noStrike" baseline="0">
                    <a:effectLst/>
                  </a:rPr>
                  <a:t>s [Kg/mm</a:t>
                </a:r>
                <a:r>
                  <a:rPr lang="id-ID" sz="1000" b="1" i="0" u="none" strike="noStrike" baseline="30000">
                    <a:effectLst/>
                  </a:rPr>
                  <a:t>2</a:t>
                </a:r>
                <a:r>
                  <a:rPr lang="id-ID" sz="1000" b="1" i="0" u="none" strike="noStrike" baseline="0">
                    <a:effectLst/>
                  </a:rPr>
                  <a:t> </a:t>
                </a:r>
                <a:endParaRPr lang="id-ID"/>
              </a:p>
            </c:rich>
          </c:tx>
          <c:layout>
            <c:manualLayout>
              <c:xMode val="edge"/>
              <c:yMode val="edge"/>
              <c:x val="2.2222222222222223E-2"/>
              <c:y val="9.592774861475648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3513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10% SCKM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Sheet1!$I$108:$I$120</c:f>
              <c:numCache>
                <c:formatCode>General</c:formatCode>
                <c:ptCount val="13"/>
                <c:pt idx="0">
                  <c:v>384</c:v>
                </c:pt>
                <c:pt idx="1">
                  <c:v>340</c:v>
                </c:pt>
                <c:pt idx="2">
                  <c:v>310</c:v>
                </c:pt>
                <c:pt idx="3">
                  <c:v>285</c:v>
                </c:pt>
                <c:pt idx="4">
                  <c:v>268</c:v>
                </c:pt>
                <c:pt idx="5">
                  <c:v>244</c:v>
                </c:pt>
                <c:pt idx="6">
                  <c:v>225</c:v>
                </c:pt>
                <c:pt idx="7">
                  <c:v>206</c:v>
                </c:pt>
                <c:pt idx="8">
                  <c:v>182</c:v>
                </c:pt>
                <c:pt idx="9">
                  <c:v>150</c:v>
                </c:pt>
                <c:pt idx="10">
                  <c:v>130</c:v>
                </c:pt>
                <c:pt idx="11">
                  <c:v>131</c:v>
                </c:pt>
                <c:pt idx="12">
                  <c:v>130</c:v>
                </c:pt>
              </c:numCache>
            </c:numRef>
          </c:yVal>
          <c:smooth val="1"/>
        </c:ser>
        <c:ser>
          <c:idx val="1"/>
          <c:order val="1"/>
          <c:tx>
            <c:v>20% SCKM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Sheet1!$J$108:$J$120</c:f>
              <c:numCache>
                <c:formatCode>General</c:formatCode>
                <c:ptCount val="13"/>
                <c:pt idx="0">
                  <c:v>615</c:v>
                </c:pt>
                <c:pt idx="1">
                  <c:v>538</c:v>
                </c:pt>
                <c:pt idx="2">
                  <c:v>476</c:v>
                </c:pt>
                <c:pt idx="3">
                  <c:v>401</c:v>
                </c:pt>
                <c:pt idx="4">
                  <c:v>355</c:v>
                </c:pt>
                <c:pt idx="5">
                  <c:v>313</c:v>
                </c:pt>
                <c:pt idx="6">
                  <c:v>267</c:v>
                </c:pt>
                <c:pt idx="7">
                  <c:v>238</c:v>
                </c:pt>
                <c:pt idx="8">
                  <c:v>198</c:v>
                </c:pt>
                <c:pt idx="9">
                  <c:v>164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</c:numCache>
            </c:numRef>
          </c:yVal>
          <c:smooth val="1"/>
        </c:ser>
        <c:ser>
          <c:idx val="2"/>
          <c:order val="2"/>
          <c:tx>
            <c:v>30% SCKM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Sheet1!$K$108:$K$120</c:f>
              <c:numCache>
                <c:formatCode>General</c:formatCode>
                <c:ptCount val="13"/>
                <c:pt idx="0">
                  <c:v>662</c:v>
                </c:pt>
                <c:pt idx="1">
                  <c:v>646</c:v>
                </c:pt>
                <c:pt idx="2">
                  <c:v>616</c:v>
                </c:pt>
                <c:pt idx="3">
                  <c:v>590</c:v>
                </c:pt>
                <c:pt idx="4">
                  <c:v>537</c:v>
                </c:pt>
                <c:pt idx="5">
                  <c:v>478</c:v>
                </c:pt>
                <c:pt idx="6">
                  <c:v>398</c:v>
                </c:pt>
                <c:pt idx="7">
                  <c:v>325</c:v>
                </c:pt>
                <c:pt idx="8">
                  <c:v>265</c:v>
                </c:pt>
                <c:pt idx="9">
                  <c:v>183</c:v>
                </c:pt>
                <c:pt idx="10">
                  <c:v>131</c:v>
                </c:pt>
                <c:pt idx="11">
                  <c:v>132</c:v>
                </c:pt>
                <c:pt idx="12">
                  <c:v>132</c:v>
                </c:pt>
              </c:numCache>
            </c:numRef>
          </c:yVal>
          <c:smooth val="1"/>
        </c:ser>
        <c:ser>
          <c:idx val="3"/>
          <c:order val="3"/>
          <c:tx>
            <c:v>Tanpa Perlakuan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Sheet1!$G$151:$G$162</c:f>
              <c:numCache>
                <c:formatCode>#,##0</c:formatCode>
                <c:ptCount val="12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67104"/>
        <c:axId val="163569024"/>
      </c:scatterChart>
      <c:valAx>
        <c:axId val="163567104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000" b="1" i="0" u="none" strike="noStrike" baseline="0">
                    <a:effectLst/>
                  </a:rPr>
                  <a:t>Jarak Dari Permukaan </a:t>
                </a:r>
                <a:r>
                  <a:rPr lang="id-ID" sz="1000" b="1" i="0" baseline="0">
                    <a:effectLst/>
                  </a:rPr>
                  <a:t>(</a:t>
                </a:r>
                <a:r>
                  <a:rPr lang="el-GR" sz="1000" b="1" i="0" baseline="0">
                    <a:effectLst/>
                  </a:rPr>
                  <a:t>μ</a:t>
                </a:r>
                <a:r>
                  <a:rPr lang="id-ID" sz="1000" b="1" i="0" baseline="0">
                    <a:effectLst/>
                  </a:rPr>
                  <a:t>m)</a:t>
                </a:r>
                <a:endParaRPr lang="id-ID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569024"/>
        <c:crosses val="autoZero"/>
        <c:crossBetween val="midCat"/>
        <c:majorUnit val="200"/>
      </c:valAx>
      <c:valAx>
        <c:axId val="163569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d-ID" sz="1000" b="1" i="0" u="none" strike="noStrike" baseline="0">
                    <a:effectLst/>
                  </a:rPr>
                  <a:t>Angka Kekerasan </a:t>
                </a:r>
                <a:r>
                  <a:rPr lang="id-ID" sz="1000" b="1" i="1" u="none" strike="noStrike" baseline="0">
                    <a:effectLst/>
                  </a:rPr>
                  <a:t>Mikro Vicker</a:t>
                </a:r>
                <a:r>
                  <a:rPr lang="id-ID" sz="1000" b="1" i="0" u="none" strike="noStrike" baseline="0">
                    <a:effectLst/>
                  </a:rPr>
                  <a:t>s </a:t>
                </a:r>
                <a:r>
                  <a:rPr lang="id-ID" sz="1000" b="1" i="0" baseline="0">
                    <a:effectLst/>
                  </a:rPr>
                  <a:t>[Kg/mm</a:t>
                </a:r>
                <a:r>
                  <a:rPr lang="id-ID" sz="1000" b="1" i="0" baseline="30000">
                    <a:effectLst/>
                  </a:rPr>
                  <a:t>2</a:t>
                </a:r>
                <a:r>
                  <a:rPr lang="id-ID" sz="1800" b="1" i="0" baseline="0">
                    <a:effectLst/>
                  </a:rPr>
                  <a:t> </a:t>
                </a:r>
                <a:endParaRPr lang="id-ID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567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 Jam</c:v>
          </c:tx>
          <c:xVal>
            <c:numRef>
              <c:f>Sheet1!$B$9:$B$21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Sheet1!$C$9:$C$21</c:f>
              <c:numCache>
                <c:formatCode>General</c:formatCode>
                <c:ptCount val="13"/>
                <c:pt idx="0">
                  <c:v>280</c:v>
                </c:pt>
                <c:pt idx="1">
                  <c:v>268</c:v>
                </c:pt>
                <c:pt idx="2">
                  <c:v>255</c:v>
                </c:pt>
                <c:pt idx="3">
                  <c:v>243</c:v>
                </c:pt>
                <c:pt idx="4">
                  <c:v>230</c:v>
                </c:pt>
                <c:pt idx="5">
                  <c:v>228</c:v>
                </c:pt>
                <c:pt idx="6">
                  <c:v>227</c:v>
                </c:pt>
                <c:pt idx="7">
                  <c:v>225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0"/>
        </c:ser>
        <c:ser>
          <c:idx val="1"/>
          <c:order val="1"/>
          <c:tx>
            <c:v>2 Jam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Sheet1!$C$58:$C$70</c:f>
              <c:numCache>
                <c:formatCode>General</c:formatCode>
                <c:ptCount val="13"/>
                <c:pt idx="0">
                  <c:v>340</c:v>
                </c:pt>
                <c:pt idx="1">
                  <c:v>313</c:v>
                </c:pt>
                <c:pt idx="2">
                  <c:v>295</c:v>
                </c:pt>
                <c:pt idx="3">
                  <c:v>275</c:v>
                </c:pt>
                <c:pt idx="4">
                  <c:v>260</c:v>
                </c:pt>
                <c:pt idx="5">
                  <c:v>250</c:v>
                </c:pt>
                <c:pt idx="6">
                  <c:v>235</c:v>
                </c:pt>
                <c:pt idx="7">
                  <c:v>230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0"/>
        </c:ser>
        <c:ser>
          <c:idx val="2"/>
          <c:order val="2"/>
          <c:tx>
            <c:v>3 Jam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Sheet1!$C$108:$C$120</c:f>
              <c:numCache>
                <c:formatCode>General</c:formatCode>
                <c:ptCount val="13"/>
                <c:pt idx="0">
                  <c:v>374</c:v>
                </c:pt>
                <c:pt idx="1">
                  <c:v>341</c:v>
                </c:pt>
                <c:pt idx="2">
                  <c:v>315</c:v>
                </c:pt>
                <c:pt idx="3">
                  <c:v>284</c:v>
                </c:pt>
                <c:pt idx="4">
                  <c:v>265</c:v>
                </c:pt>
                <c:pt idx="5">
                  <c:v>245</c:v>
                </c:pt>
                <c:pt idx="6">
                  <c:v>235</c:v>
                </c:pt>
                <c:pt idx="7">
                  <c:v>230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04288"/>
        <c:axId val="163806208"/>
      </c:scatterChart>
      <c:valAx>
        <c:axId val="163804288"/>
        <c:scaling>
          <c:orientation val="minMax"/>
          <c:max val="1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100" b="0" i="0" baseline="0">
                    <a:effectLst/>
                  </a:rPr>
                  <a:t>Jarak Dari Permukaan (</a:t>
                </a:r>
                <a:r>
                  <a:rPr lang="el-GR" sz="1100" b="0" i="0" baseline="0">
                    <a:effectLst/>
                  </a:rPr>
                  <a:t>μ</a:t>
                </a:r>
                <a:r>
                  <a:rPr lang="id-ID" sz="1100" b="0" i="0" baseline="0">
                    <a:effectLst/>
                  </a:rPr>
                  <a:t>m) </a:t>
                </a:r>
                <a:endParaRPr lang="id-ID" sz="11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806208"/>
        <c:crosses val="autoZero"/>
        <c:crossBetween val="midCat"/>
        <c:majorUnit val="200"/>
      </c:valAx>
      <c:valAx>
        <c:axId val="163806208"/>
        <c:scaling>
          <c:orientation val="minMax"/>
          <c:max val="4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d-ID" sz="1100" b="0" i="0" baseline="0">
                    <a:effectLst/>
                    <a:latin typeface="+mn-lt"/>
                  </a:rPr>
                  <a:t>Angka Kekerasan  </a:t>
                </a:r>
                <a:r>
                  <a:rPr lang="id-ID" sz="1100" b="0" i="1" baseline="0">
                    <a:effectLst/>
                    <a:latin typeface="+mn-lt"/>
                  </a:rPr>
                  <a:t> Vicker</a:t>
                </a:r>
                <a:r>
                  <a:rPr lang="id-ID" sz="1100" b="0" i="0" baseline="0">
                    <a:effectLst/>
                    <a:latin typeface="+mn-lt"/>
                  </a:rPr>
                  <a:t>s [Kg/mm</a:t>
                </a:r>
                <a:r>
                  <a:rPr lang="id-ID" sz="1100" b="0" i="0" baseline="30000">
                    <a:effectLst/>
                    <a:latin typeface="+mn-lt"/>
                  </a:rPr>
                  <a:t>2]</a:t>
                </a:r>
                <a:r>
                  <a:rPr lang="id-ID" sz="1100" b="0" i="0" baseline="0">
                    <a:effectLst/>
                    <a:latin typeface="+mn-lt"/>
                  </a:rPr>
                  <a:t> </a:t>
                </a:r>
                <a:endParaRPr lang="id-ID" sz="1100" b="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3.0555555555555555E-2"/>
              <c:y val="8.843759113444152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3804288"/>
        <c:crosses val="autoZero"/>
        <c:crossBetween val="midCat"/>
        <c:maj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Suhu 875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Sheet1!$C$58:$C$70</c:f>
              <c:numCache>
                <c:formatCode>General</c:formatCode>
                <c:ptCount val="13"/>
                <c:pt idx="0">
                  <c:v>340</c:v>
                </c:pt>
                <c:pt idx="1">
                  <c:v>313</c:v>
                </c:pt>
                <c:pt idx="2">
                  <c:v>295</c:v>
                </c:pt>
                <c:pt idx="3">
                  <c:v>275</c:v>
                </c:pt>
                <c:pt idx="4">
                  <c:v>260</c:v>
                </c:pt>
                <c:pt idx="5">
                  <c:v>250</c:v>
                </c:pt>
                <c:pt idx="6">
                  <c:v>235</c:v>
                </c:pt>
                <c:pt idx="7">
                  <c:v>230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Suhu 900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Sheet1!$I$58:$I$70</c:f>
              <c:numCache>
                <c:formatCode>General</c:formatCode>
                <c:ptCount val="13"/>
                <c:pt idx="0">
                  <c:v>350</c:v>
                </c:pt>
                <c:pt idx="1">
                  <c:v>323</c:v>
                </c:pt>
                <c:pt idx="2">
                  <c:v>295</c:v>
                </c:pt>
                <c:pt idx="3">
                  <c:v>265</c:v>
                </c:pt>
                <c:pt idx="4">
                  <c:v>250</c:v>
                </c:pt>
                <c:pt idx="5">
                  <c:v>225</c:v>
                </c:pt>
                <c:pt idx="6">
                  <c:v>206</c:v>
                </c:pt>
                <c:pt idx="7">
                  <c:v>186</c:v>
                </c:pt>
                <c:pt idx="8">
                  <c:v>162</c:v>
                </c:pt>
                <c:pt idx="9">
                  <c:v>130</c:v>
                </c:pt>
                <c:pt idx="10">
                  <c:v>131</c:v>
                </c:pt>
                <c:pt idx="11">
                  <c:v>130</c:v>
                </c:pt>
                <c:pt idx="12">
                  <c:v>129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38976"/>
        <c:axId val="169349888"/>
      </c:scatterChart>
      <c:valAx>
        <c:axId val="1638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349888"/>
        <c:crosses val="autoZero"/>
        <c:crossBetween val="midCat"/>
        <c:majorUnit val="200"/>
      </c:valAx>
      <c:valAx>
        <c:axId val="16934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838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Suhu 875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Sheet1!$D$58:$D$70</c:f>
              <c:numCache>
                <c:formatCode>General</c:formatCode>
                <c:ptCount val="13"/>
                <c:pt idx="0">
                  <c:v>424</c:v>
                </c:pt>
                <c:pt idx="1">
                  <c:v>400</c:v>
                </c:pt>
                <c:pt idx="2">
                  <c:v>375</c:v>
                </c:pt>
                <c:pt idx="3">
                  <c:v>350</c:v>
                </c:pt>
                <c:pt idx="4">
                  <c:v>321</c:v>
                </c:pt>
                <c:pt idx="5">
                  <c:v>290</c:v>
                </c:pt>
                <c:pt idx="6">
                  <c:v>260</c:v>
                </c:pt>
                <c:pt idx="7">
                  <c:v>240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Suhu 900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Sheet1!$J$58:$J$70</c:f>
              <c:numCache>
                <c:formatCode>General</c:formatCode>
                <c:ptCount val="13"/>
                <c:pt idx="0">
                  <c:v>535</c:v>
                </c:pt>
                <c:pt idx="1">
                  <c:v>495</c:v>
                </c:pt>
                <c:pt idx="2">
                  <c:v>436</c:v>
                </c:pt>
                <c:pt idx="3">
                  <c:v>381</c:v>
                </c:pt>
                <c:pt idx="4">
                  <c:v>342</c:v>
                </c:pt>
                <c:pt idx="5">
                  <c:v>293</c:v>
                </c:pt>
                <c:pt idx="6">
                  <c:v>247</c:v>
                </c:pt>
                <c:pt idx="7">
                  <c:v>218</c:v>
                </c:pt>
                <c:pt idx="8">
                  <c:v>178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66656"/>
        <c:axId val="169368192"/>
      </c:scatterChart>
      <c:valAx>
        <c:axId val="1693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368192"/>
        <c:crosses val="autoZero"/>
        <c:crossBetween val="midCat"/>
      </c:valAx>
      <c:valAx>
        <c:axId val="16936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366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Suhu 800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Sheet1!$E$58:$E$70</c:f>
              <c:numCache>
                <c:formatCode>General</c:formatCode>
                <c:ptCount val="13"/>
                <c:pt idx="0">
                  <c:v>495</c:v>
                </c:pt>
                <c:pt idx="1">
                  <c:v>465</c:v>
                </c:pt>
                <c:pt idx="2">
                  <c:v>430</c:v>
                </c:pt>
                <c:pt idx="3">
                  <c:v>400</c:v>
                </c:pt>
                <c:pt idx="4">
                  <c:v>370</c:v>
                </c:pt>
                <c:pt idx="5">
                  <c:v>340</c:v>
                </c:pt>
                <c:pt idx="6">
                  <c:v>300</c:v>
                </c:pt>
                <c:pt idx="7">
                  <c:v>260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Suhu 900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Sheet1!$K$58:$K$70</c:f>
              <c:numCache>
                <c:formatCode>General</c:formatCode>
                <c:ptCount val="13"/>
                <c:pt idx="0">
                  <c:v>615</c:v>
                </c:pt>
                <c:pt idx="1">
                  <c:v>586</c:v>
                </c:pt>
                <c:pt idx="2">
                  <c:v>561</c:v>
                </c:pt>
                <c:pt idx="3">
                  <c:v>529</c:v>
                </c:pt>
                <c:pt idx="4">
                  <c:v>485</c:v>
                </c:pt>
                <c:pt idx="5">
                  <c:v>440</c:v>
                </c:pt>
                <c:pt idx="6">
                  <c:v>368</c:v>
                </c:pt>
                <c:pt idx="7">
                  <c:v>285</c:v>
                </c:pt>
                <c:pt idx="8">
                  <c:v>215</c:v>
                </c:pt>
                <c:pt idx="9">
                  <c:v>131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89056"/>
        <c:axId val="169390848"/>
      </c:scatterChart>
      <c:valAx>
        <c:axId val="1693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390848"/>
        <c:crosses val="autoZero"/>
        <c:crossBetween val="midCat"/>
        <c:majorUnit val="200"/>
      </c:valAx>
      <c:valAx>
        <c:axId val="16939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389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Suhu 800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Sheet1!$C$108:$C$120</c:f>
              <c:numCache>
                <c:formatCode>General</c:formatCode>
                <c:ptCount val="13"/>
                <c:pt idx="0">
                  <c:v>374</c:v>
                </c:pt>
                <c:pt idx="1">
                  <c:v>341</c:v>
                </c:pt>
                <c:pt idx="2">
                  <c:v>315</c:v>
                </c:pt>
                <c:pt idx="3">
                  <c:v>284</c:v>
                </c:pt>
                <c:pt idx="4">
                  <c:v>265</c:v>
                </c:pt>
                <c:pt idx="5">
                  <c:v>245</c:v>
                </c:pt>
                <c:pt idx="6">
                  <c:v>235</c:v>
                </c:pt>
                <c:pt idx="7">
                  <c:v>230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Suhu 900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Sheet1!$I$109:$I$120</c:f>
              <c:numCache>
                <c:formatCode>General</c:formatCode>
                <c:ptCount val="12"/>
                <c:pt idx="0">
                  <c:v>340</c:v>
                </c:pt>
                <c:pt idx="1">
                  <c:v>310</c:v>
                </c:pt>
                <c:pt idx="2">
                  <c:v>285</c:v>
                </c:pt>
                <c:pt idx="3">
                  <c:v>268</c:v>
                </c:pt>
                <c:pt idx="4">
                  <c:v>244</c:v>
                </c:pt>
                <c:pt idx="5">
                  <c:v>225</c:v>
                </c:pt>
                <c:pt idx="6">
                  <c:v>206</c:v>
                </c:pt>
                <c:pt idx="7">
                  <c:v>182</c:v>
                </c:pt>
                <c:pt idx="8">
                  <c:v>150</c:v>
                </c:pt>
                <c:pt idx="9">
                  <c:v>130</c:v>
                </c:pt>
                <c:pt idx="10">
                  <c:v>131</c:v>
                </c:pt>
                <c:pt idx="11">
                  <c:v>130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19904"/>
        <c:axId val="169421440"/>
      </c:scatterChart>
      <c:valAx>
        <c:axId val="1694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421440"/>
        <c:crosses val="autoZero"/>
        <c:crossBetween val="midCat"/>
        <c:majorUnit val="200"/>
      </c:valAx>
      <c:valAx>
        <c:axId val="16942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419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Suhu 875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Sheet1!$D$108:$D$120</c:f>
              <c:numCache>
                <c:formatCode>General</c:formatCode>
                <c:ptCount val="13"/>
                <c:pt idx="0">
                  <c:v>485</c:v>
                </c:pt>
                <c:pt idx="1">
                  <c:v>450</c:v>
                </c:pt>
                <c:pt idx="2">
                  <c:v>415</c:v>
                </c:pt>
                <c:pt idx="3">
                  <c:v>370</c:v>
                </c:pt>
                <c:pt idx="4">
                  <c:v>335</c:v>
                </c:pt>
                <c:pt idx="5">
                  <c:v>293</c:v>
                </c:pt>
                <c:pt idx="6">
                  <c:v>257</c:v>
                </c:pt>
                <c:pt idx="7">
                  <c:v>232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Suhu 900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Sheet1!$J$108:$J$120</c:f>
              <c:numCache>
                <c:formatCode>General</c:formatCode>
                <c:ptCount val="13"/>
                <c:pt idx="0">
                  <c:v>615</c:v>
                </c:pt>
                <c:pt idx="1">
                  <c:v>538</c:v>
                </c:pt>
                <c:pt idx="2">
                  <c:v>476</c:v>
                </c:pt>
                <c:pt idx="3">
                  <c:v>401</c:v>
                </c:pt>
                <c:pt idx="4">
                  <c:v>355</c:v>
                </c:pt>
                <c:pt idx="5">
                  <c:v>313</c:v>
                </c:pt>
                <c:pt idx="6">
                  <c:v>267</c:v>
                </c:pt>
                <c:pt idx="7">
                  <c:v>238</c:v>
                </c:pt>
                <c:pt idx="8">
                  <c:v>198</c:v>
                </c:pt>
                <c:pt idx="9">
                  <c:v>164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34112"/>
        <c:axId val="169452288"/>
      </c:scatterChart>
      <c:valAx>
        <c:axId val="1694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452288"/>
        <c:crosses val="autoZero"/>
        <c:crossBetween val="midCat"/>
        <c:majorUnit val="200"/>
      </c:valAx>
      <c:valAx>
        <c:axId val="16945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434112"/>
        <c:crosses val="autoZero"/>
        <c:crossBetween val="midCat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Suhu 875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Sheet1!$E$108:$E$120</c:f>
              <c:numCache>
                <c:formatCode>General</c:formatCode>
                <c:ptCount val="13"/>
                <c:pt idx="0">
                  <c:v>552</c:v>
                </c:pt>
                <c:pt idx="1">
                  <c:v>515</c:v>
                </c:pt>
                <c:pt idx="2">
                  <c:v>480</c:v>
                </c:pt>
                <c:pt idx="3">
                  <c:v>440</c:v>
                </c:pt>
                <c:pt idx="4">
                  <c:v>400</c:v>
                </c:pt>
                <c:pt idx="5">
                  <c:v>355</c:v>
                </c:pt>
                <c:pt idx="6">
                  <c:v>310</c:v>
                </c:pt>
                <c:pt idx="7">
                  <c:v>260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Suhu 900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Sheet1!$K$108:$K$120</c:f>
              <c:numCache>
                <c:formatCode>General</c:formatCode>
                <c:ptCount val="13"/>
                <c:pt idx="0">
                  <c:v>662</c:v>
                </c:pt>
                <c:pt idx="1">
                  <c:v>646</c:v>
                </c:pt>
                <c:pt idx="2">
                  <c:v>616</c:v>
                </c:pt>
                <c:pt idx="3">
                  <c:v>590</c:v>
                </c:pt>
                <c:pt idx="4">
                  <c:v>537</c:v>
                </c:pt>
                <c:pt idx="5">
                  <c:v>478</c:v>
                </c:pt>
                <c:pt idx="6">
                  <c:v>398</c:v>
                </c:pt>
                <c:pt idx="7">
                  <c:v>325</c:v>
                </c:pt>
                <c:pt idx="8">
                  <c:v>265</c:v>
                </c:pt>
                <c:pt idx="9">
                  <c:v>183</c:v>
                </c:pt>
                <c:pt idx="10">
                  <c:v>131</c:v>
                </c:pt>
                <c:pt idx="11">
                  <c:v>132</c:v>
                </c:pt>
                <c:pt idx="12">
                  <c:v>132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81344"/>
        <c:axId val="169482880"/>
      </c:scatterChart>
      <c:valAx>
        <c:axId val="1694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482880"/>
        <c:crosses val="autoZero"/>
        <c:crossBetween val="midCat"/>
        <c:majorUnit val="200"/>
      </c:valAx>
      <c:valAx>
        <c:axId val="16948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481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 Jam</c:v>
          </c:tx>
          <c:xVal>
            <c:numRef>
              <c:f>Sheet1!$H$8:$H$20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Sheet1!$K$8:$K$20</c:f>
              <c:numCache>
                <c:formatCode>General</c:formatCode>
                <c:ptCount val="13"/>
                <c:pt idx="0">
                  <c:v>410</c:v>
                </c:pt>
                <c:pt idx="1">
                  <c:v>405</c:v>
                </c:pt>
                <c:pt idx="2">
                  <c:v>391</c:v>
                </c:pt>
                <c:pt idx="3">
                  <c:v>382</c:v>
                </c:pt>
                <c:pt idx="4">
                  <c:v>370</c:v>
                </c:pt>
                <c:pt idx="5">
                  <c:v>350</c:v>
                </c:pt>
                <c:pt idx="6">
                  <c:v>315</c:v>
                </c:pt>
                <c:pt idx="7">
                  <c:v>245</c:v>
                </c:pt>
                <c:pt idx="8">
                  <c:v>131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</c:numCache>
            </c:numRef>
          </c:yVal>
          <c:smooth val="1"/>
        </c:ser>
        <c:ser>
          <c:idx val="1"/>
          <c:order val="1"/>
          <c:tx>
            <c:v>2 Jam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Sheet1!$K$58:$K$70</c:f>
              <c:numCache>
                <c:formatCode>General</c:formatCode>
                <c:ptCount val="13"/>
                <c:pt idx="0">
                  <c:v>615</c:v>
                </c:pt>
                <c:pt idx="1">
                  <c:v>586</c:v>
                </c:pt>
                <c:pt idx="2">
                  <c:v>561</c:v>
                </c:pt>
                <c:pt idx="3">
                  <c:v>529</c:v>
                </c:pt>
                <c:pt idx="4">
                  <c:v>485</c:v>
                </c:pt>
                <c:pt idx="5">
                  <c:v>440</c:v>
                </c:pt>
                <c:pt idx="6">
                  <c:v>368</c:v>
                </c:pt>
                <c:pt idx="7">
                  <c:v>285</c:v>
                </c:pt>
                <c:pt idx="8">
                  <c:v>215</c:v>
                </c:pt>
                <c:pt idx="9">
                  <c:v>131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</c:numCache>
            </c:numRef>
          </c:yVal>
          <c:smooth val="1"/>
        </c:ser>
        <c:ser>
          <c:idx val="2"/>
          <c:order val="2"/>
          <c:tx>
            <c:v>3 Jam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Sheet1!$K$108:$K$120</c:f>
              <c:numCache>
                <c:formatCode>General</c:formatCode>
                <c:ptCount val="13"/>
                <c:pt idx="0">
                  <c:v>662</c:v>
                </c:pt>
                <c:pt idx="1">
                  <c:v>646</c:v>
                </c:pt>
                <c:pt idx="2">
                  <c:v>616</c:v>
                </c:pt>
                <c:pt idx="3">
                  <c:v>590</c:v>
                </c:pt>
                <c:pt idx="4">
                  <c:v>537</c:v>
                </c:pt>
                <c:pt idx="5">
                  <c:v>478</c:v>
                </c:pt>
                <c:pt idx="6">
                  <c:v>398</c:v>
                </c:pt>
                <c:pt idx="7">
                  <c:v>325</c:v>
                </c:pt>
                <c:pt idx="8">
                  <c:v>265</c:v>
                </c:pt>
                <c:pt idx="9">
                  <c:v>183</c:v>
                </c:pt>
                <c:pt idx="10">
                  <c:v>131</c:v>
                </c:pt>
                <c:pt idx="11">
                  <c:v>132</c:v>
                </c:pt>
                <c:pt idx="12">
                  <c:v>132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37536"/>
        <c:axId val="169539456"/>
      </c:scatterChart>
      <c:valAx>
        <c:axId val="16953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100" b="0" i="0" baseline="0">
                    <a:effectLst/>
                  </a:rPr>
                  <a:t>Jarak Dari Permukaan (</a:t>
                </a:r>
                <a:r>
                  <a:rPr lang="el-GR" sz="1100" b="0" i="0" baseline="0">
                    <a:effectLst/>
                  </a:rPr>
                  <a:t>μ</a:t>
                </a:r>
                <a:r>
                  <a:rPr lang="id-ID" sz="1100" b="0" i="0" baseline="0">
                    <a:effectLst/>
                  </a:rPr>
                  <a:t>m)</a:t>
                </a:r>
                <a:endParaRPr lang="id-ID" sz="11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28531364829396327"/>
              <c:y val="0.89152777777777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9539456"/>
        <c:crosses val="autoZero"/>
        <c:crossBetween val="midCat"/>
        <c:majorUnit val="200"/>
      </c:valAx>
      <c:valAx>
        <c:axId val="169539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100" b="0" i="0" baseline="0">
                    <a:effectLst/>
                  </a:rPr>
                  <a:t>Angka Kekerasan </a:t>
                </a:r>
                <a:r>
                  <a:rPr lang="id-ID" sz="1100" b="0" i="1" baseline="0">
                    <a:effectLst/>
                  </a:rPr>
                  <a:t> Vicker</a:t>
                </a:r>
                <a:r>
                  <a:rPr lang="id-ID" sz="1100" b="0" i="0" baseline="0">
                    <a:effectLst/>
                  </a:rPr>
                  <a:t>s [Kg/mm</a:t>
                </a:r>
                <a:r>
                  <a:rPr lang="id-ID" sz="1100" b="0" i="0" baseline="30000">
                    <a:effectLst/>
                  </a:rPr>
                  <a:t>2</a:t>
                </a:r>
                <a:r>
                  <a:rPr lang="id-ID" sz="1100" b="0" i="0" baseline="0">
                    <a:effectLst/>
                  </a:rPr>
                  <a:t> </a:t>
                </a:r>
                <a:endParaRPr lang="id-ID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rich>
          </c:tx>
          <c:layout>
            <c:manualLayout>
              <c:xMode val="edge"/>
              <c:yMode val="edge"/>
              <c:x val="3.3333333333333333E-2"/>
              <c:y val="6.06598133566637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9537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 Jam</c:v>
          </c:tx>
          <c:xVal>
            <c:numRef>
              <c:f>Sheet1!$H$8:$H$20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Sheet1!$I$8:$I$20</c:f>
              <c:numCache>
                <c:formatCode>General</c:formatCode>
                <c:ptCount val="13"/>
                <c:pt idx="0">
                  <c:v>275</c:v>
                </c:pt>
                <c:pt idx="1">
                  <c:v>270</c:v>
                </c:pt>
                <c:pt idx="2">
                  <c:v>261</c:v>
                </c:pt>
                <c:pt idx="3">
                  <c:v>245</c:v>
                </c:pt>
                <c:pt idx="4">
                  <c:v>220</c:v>
                </c:pt>
                <c:pt idx="5">
                  <c:v>195</c:v>
                </c:pt>
                <c:pt idx="6">
                  <c:v>175</c:v>
                </c:pt>
                <c:pt idx="7">
                  <c:v>150</c:v>
                </c:pt>
                <c:pt idx="8">
                  <c:v>130</c:v>
                </c:pt>
                <c:pt idx="9">
                  <c:v>131</c:v>
                </c:pt>
                <c:pt idx="10">
                  <c:v>130</c:v>
                </c:pt>
                <c:pt idx="11">
                  <c:v>130</c:v>
                </c:pt>
                <c:pt idx="12">
                  <c:v>129</c:v>
                </c:pt>
              </c:numCache>
            </c:numRef>
          </c:yVal>
          <c:smooth val="1"/>
        </c:ser>
        <c:ser>
          <c:idx val="1"/>
          <c:order val="1"/>
          <c:tx>
            <c:v>2 Jam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Sheet1!$I$58:$I$70</c:f>
              <c:numCache>
                <c:formatCode>General</c:formatCode>
                <c:ptCount val="13"/>
                <c:pt idx="0">
                  <c:v>350</c:v>
                </c:pt>
                <c:pt idx="1">
                  <c:v>323</c:v>
                </c:pt>
                <c:pt idx="2">
                  <c:v>295</c:v>
                </c:pt>
                <c:pt idx="3">
                  <c:v>265</c:v>
                </c:pt>
                <c:pt idx="4">
                  <c:v>250</c:v>
                </c:pt>
                <c:pt idx="5">
                  <c:v>225</c:v>
                </c:pt>
                <c:pt idx="6">
                  <c:v>206</c:v>
                </c:pt>
                <c:pt idx="7">
                  <c:v>186</c:v>
                </c:pt>
                <c:pt idx="8">
                  <c:v>162</c:v>
                </c:pt>
                <c:pt idx="9">
                  <c:v>130</c:v>
                </c:pt>
                <c:pt idx="10">
                  <c:v>131</c:v>
                </c:pt>
                <c:pt idx="11">
                  <c:v>130</c:v>
                </c:pt>
                <c:pt idx="12">
                  <c:v>129</c:v>
                </c:pt>
              </c:numCache>
            </c:numRef>
          </c:yVal>
          <c:smooth val="1"/>
        </c:ser>
        <c:ser>
          <c:idx val="2"/>
          <c:order val="2"/>
          <c:tx>
            <c:v>3 Jam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Sheet1!$I$108:$I$120</c:f>
              <c:numCache>
                <c:formatCode>General</c:formatCode>
                <c:ptCount val="13"/>
                <c:pt idx="0">
                  <c:v>384</c:v>
                </c:pt>
                <c:pt idx="1">
                  <c:v>340</c:v>
                </c:pt>
                <c:pt idx="2">
                  <c:v>310</c:v>
                </c:pt>
                <c:pt idx="3">
                  <c:v>285</c:v>
                </c:pt>
                <c:pt idx="4">
                  <c:v>268</c:v>
                </c:pt>
                <c:pt idx="5">
                  <c:v>244</c:v>
                </c:pt>
                <c:pt idx="6">
                  <c:v>225</c:v>
                </c:pt>
                <c:pt idx="7">
                  <c:v>206</c:v>
                </c:pt>
                <c:pt idx="8">
                  <c:v>182</c:v>
                </c:pt>
                <c:pt idx="9">
                  <c:v>150</c:v>
                </c:pt>
                <c:pt idx="10">
                  <c:v>130</c:v>
                </c:pt>
                <c:pt idx="11">
                  <c:v>131</c:v>
                </c:pt>
                <c:pt idx="12">
                  <c:v>130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53280"/>
        <c:axId val="169555456"/>
      </c:scatterChart>
      <c:valAx>
        <c:axId val="1695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000" b="1" i="0" u="none" strike="noStrike" baseline="0">
                    <a:effectLst/>
                  </a:rPr>
                  <a:t>Jarak Dari Permukaan (</a:t>
                </a:r>
                <a:r>
                  <a:rPr lang="el-GR" sz="1000" b="1" i="0" u="none" strike="noStrike" baseline="0">
                    <a:effectLst/>
                  </a:rPr>
                  <a:t>μ</a:t>
                </a:r>
                <a:r>
                  <a:rPr lang="id-ID" sz="1000" b="1" i="0" u="none" strike="noStrike" baseline="0">
                    <a:effectLst/>
                  </a:rPr>
                  <a:t>m)</a:t>
                </a:r>
                <a:endParaRPr lang="id-ID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9555456"/>
        <c:crosses val="autoZero"/>
        <c:crossBetween val="midCat"/>
        <c:majorUnit val="200"/>
      </c:valAx>
      <c:valAx>
        <c:axId val="169555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d-ID"/>
                  <a:t>A</a:t>
                </a:r>
                <a:r>
                  <a:rPr lang="id-ID" sz="1000" b="0" i="0" u="none" strike="noStrike" baseline="0">
                    <a:effectLst/>
                  </a:rPr>
                  <a:t>ngka Kekerasan </a:t>
                </a:r>
                <a:r>
                  <a:rPr lang="id-ID" sz="1000" b="0" i="1" u="none" strike="noStrike" baseline="0">
                    <a:effectLst/>
                  </a:rPr>
                  <a:t> Vicker</a:t>
                </a:r>
                <a:r>
                  <a:rPr lang="id-ID" sz="1000" b="0" i="0" u="none" strike="noStrike" baseline="0">
                    <a:effectLst/>
                  </a:rPr>
                  <a:t>s [Kg/mm</a:t>
                </a:r>
                <a:r>
                  <a:rPr lang="id-ID" sz="1000" b="0" i="0" u="none" strike="noStrike" baseline="30000">
                    <a:effectLst/>
                  </a:rPr>
                  <a:t>2</a:t>
                </a:r>
                <a:endParaRPr lang="id-ID"/>
              </a:p>
            </c:rich>
          </c:tx>
          <c:layout>
            <c:manualLayout>
              <c:xMode val="edge"/>
              <c:yMode val="edge"/>
              <c:x val="3.0555555555555555E-2"/>
              <c:y val="0.119342009332166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9553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 Jam</c:v>
          </c:tx>
          <c:xVal>
            <c:numRef>
              <c:f>Sheet1!$H$8:$H$20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Sheet1!$J$8:$J$20</c:f>
              <c:numCache>
                <c:formatCode>General</c:formatCode>
                <c:ptCount val="13"/>
                <c:pt idx="0">
                  <c:v>325</c:v>
                </c:pt>
                <c:pt idx="1">
                  <c:v>318</c:v>
                </c:pt>
                <c:pt idx="2">
                  <c:v>305</c:v>
                </c:pt>
                <c:pt idx="3">
                  <c:v>295</c:v>
                </c:pt>
                <c:pt idx="4">
                  <c:v>282</c:v>
                </c:pt>
                <c:pt idx="5">
                  <c:v>258</c:v>
                </c:pt>
                <c:pt idx="6">
                  <c:v>225</c:v>
                </c:pt>
                <c:pt idx="7">
                  <c:v>190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130</c:v>
                </c:pt>
                <c:pt idx="12">
                  <c:v>131</c:v>
                </c:pt>
              </c:numCache>
            </c:numRef>
          </c:yVal>
          <c:smooth val="1"/>
        </c:ser>
        <c:ser>
          <c:idx val="1"/>
          <c:order val="1"/>
          <c:tx>
            <c:v>2 Jam</c:v>
          </c:tx>
          <c:xVal>
            <c:numRef>
              <c:f>Sheet1!$H$58:$H$70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Sheet1!$J$58:$J$70</c:f>
              <c:numCache>
                <c:formatCode>General</c:formatCode>
                <c:ptCount val="13"/>
                <c:pt idx="0">
                  <c:v>535</c:v>
                </c:pt>
                <c:pt idx="1">
                  <c:v>495</c:v>
                </c:pt>
                <c:pt idx="2">
                  <c:v>436</c:v>
                </c:pt>
                <c:pt idx="3">
                  <c:v>381</c:v>
                </c:pt>
                <c:pt idx="4">
                  <c:v>342</c:v>
                </c:pt>
                <c:pt idx="5">
                  <c:v>293</c:v>
                </c:pt>
                <c:pt idx="6">
                  <c:v>247</c:v>
                </c:pt>
                <c:pt idx="7">
                  <c:v>218</c:v>
                </c:pt>
                <c:pt idx="8">
                  <c:v>178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</c:numCache>
            </c:numRef>
          </c:yVal>
          <c:smooth val="1"/>
        </c:ser>
        <c:ser>
          <c:idx val="2"/>
          <c:order val="2"/>
          <c:tx>
            <c:v>3 Jam</c:v>
          </c:tx>
          <c:xVal>
            <c:numRef>
              <c:f>Sheet1!$H$108:$H$120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Sheet1!$J$108:$J$120</c:f>
              <c:numCache>
                <c:formatCode>General</c:formatCode>
                <c:ptCount val="13"/>
                <c:pt idx="0">
                  <c:v>615</c:v>
                </c:pt>
                <c:pt idx="1">
                  <c:v>538</c:v>
                </c:pt>
                <c:pt idx="2">
                  <c:v>476</c:v>
                </c:pt>
                <c:pt idx="3">
                  <c:v>401</c:v>
                </c:pt>
                <c:pt idx="4">
                  <c:v>355</c:v>
                </c:pt>
                <c:pt idx="5">
                  <c:v>313</c:v>
                </c:pt>
                <c:pt idx="6">
                  <c:v>267</c:v>
                </c:pt>
                <c:pt idx="7">
                  <c:v>238</c:v>
                </c:pt>
                <c:pt idx="8">
                  <c:v>198</c:v>
                </c:pt>
                <c:pt idx="9">
                  <c:v>164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85664"/>
        <c:axId val="169596032"/>
      </c:scatterChart>
      <c:valAx>
        <c:axId val="16958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id-ID" sz="1000" b="0" i="0" baseline="0">
                    <a:effectLst/>
                  </a:rPr>
                  <a:t>Jarak Dari Permukaan (</a:t>
                </a:r>
                <a:r>
                  <a:rPr lang="el-GR" sz="1000" b="0" i="0" baseline="0">
                    <a:effectLst/>
                  </a:rPr>
                  <a:t>μ</a:t>
                </a:r>
                <a:r>
                  <a:rPr lang="id-ID" sz="1000" b="0" i="0" baseline="0">
                    <a:effectLst/>
                  </a:rPr>
                  <a:t>m)</a:t>
                </a:r>
                <a:endParaRPr lang="id-ID" sz="1000" b="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9596032"/>
        <c:crosses val="autoZero"/>
        <c:crossBetween val="midCat"/>
        <c:majorUnit val="200"/>
      </c:valAx>
      <c:valAx>
        <c:axId val="1695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d-ID" sz="1100" b="0" i="0" baseline="0">
                    <a:effectLst/>
                  </a:rPr>
                  <a:t>Angka Kekerasan </a:t>
                </a:r>
                <a:r>
                  <a:rPr lang="id-ID" sz="1100" b="0" i="1" baseline="0">
                    <a:effectLst/>
                  </a:rPr>
                  <a:t> Vicker</a:t>
                </a:r>
                <a:r>
                  <a:rPr lang="id-ID" sz="1100" b="0" i="0" baseline="0">
                    <a:effectLst/>
                  </a:rPr>
                  <a:t>s [Kg/mm</a:t>
                </a:r>
                <a:r>
                  <a:rPr lang="id-ID" sz="1100" b="0" i="0" baseline="30000">
                    <a:effectLst/>
                  </a:rPr>
                  <a:t>2</a:t>
                </a:r>
                <a:r>
                  <a:rPr lang="id-ID" sz="1100" b="0" i="0" baseline="0">
                    <a:effectLst/>
                  </a:rPr>
                  <a:t> </a:t>
                </a:r>
                <a:endParaRPr lang="id-ID" sz="11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3.0555555555555555E-2"/>
              <c:y val="7.917833187518226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9585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 Jam</c:v>
          </c:tx>
          <c:xVal>
            <c:numRef>
              <c:f>Sheet1!$B$9:$B$21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Sheet1!$D$9:$D$21</c:f>
              <c:numCache>
                <c:formatCode>General</c:formatCode>
                <c:ptCount val="13"/>
                <c:pt idx="0">
                  <c:v>300</c:v>
                </c:pt>
                <c:pt idx="1">
                  <c:v>286</c:v>
                </c:pt>
                <c:pt idx="2">
                  <c:v>271</c:v>
                </c:pt>
                <c:pt idx="3">
                  <c:v>255</c:v>
                </c:pt>
                <c:pt idx="4">
                  <c:v>240</c:v>
                </c:pt>
                <c:pt idx="5">
                  <c:v>230</c:v>
                </c:pt>
                <c:pt idx="6">
                  <c:v>228</c:v>
                </c:pt>
                <c:pt idx="7">
                  <c:v>225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2 Jam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Sheet1!$D$58:$D$70</c:f>
              <c:numCache>
                <c:formatCode>General</c:formatCode>
                <c:ptCount val="13"/>
                <c:pt idx="0">
                  <c:v>424</c:v>
                </c:pt>
                <c:pt idx="1">
                  <c:v>400</c:v>
                </c:pt>
                <c:pt idx="2">
                  <c:v>375</c:v>
                </c:pt>
                <c:pt idx="3">
                  <c:v>350</c:v>
                </c:pt>
                <c:pt idx="4">
                  <c:v>321</c:v>
                </c:pt>
                <c:pt idx="5">
                  <c:v>290</c:v>
                </c:pt>
                <c:pt idx="6">
                  <c:v>260</c:v>
                </c:pt>
                <c:pt idx="7">
                  <c:v>240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2"/>
          <c:order val="2"/>
          <c:tx>
            <c:v>3 Jam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Sheet1!$D$108:$D$120</c:f>
              <c:numCache>
                <c:formatCode>General</c:formatCode>
                <c:ptCount val="13"/>
                <c:pt idx="0">
                  <c:v>485</c:v>
                </c:pt>
                <c:pt idx="1">
                  <c:v>450</c:v>
                </c:pt>
                <c:pt idx="2">
                  <c:v>415</c:v>
                </c:pt>
                <c:pt idx="3">
                  <c:v>370</c:v>
                </c:pt>
                <c:pt idx="4">
                  <c:v>335</c:v>
                </c:pt>
                <c:pt idx="5">
                  <c:v>293</c:v>
                </c:pt>
                <c:pt idx="6">
                  <c:v>257</c:v>
                </c:pt>
                <c:pt idx="7">
                  <c:v>232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87680"/>
        <c:axId val="169710336"/>
      </c:scatterChart>
      <c:valAx>
        <c:axId val="169687680"/>
        <c:scaling>
          <c:orientation val="minMax"/>
          <c:max val="1400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100" b="0" i="0" baseline="0">
                    <a:effectLst/>
                  </a:rPr>
                  <a:t>Jarak Dari Permukaan (</a:t>
                </a:r>
                <a:r>
                  <a:rPr lang="el-GR" sz="1100" b="0" i="0" baseline="0">
                    <a:effectLst/>
                  </a:rPr>
                  <a:t>μ</a:t>
                </a:r>
                <a:r>
                  <a:rPr lang="id-ID" sz="1100" b="0" i="0" baseline="0">
                    <a:effectLst/>
                  </a:rPr>
                  <a:t>m) </a:t>
                </a:r>
                <a:endParaRPr lang="id-ID" sz="1100" b="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710336"/>
        <c:crosses val="autoZero"/>
        <c:crossBetween val="midCat"/>
        <c:majorUnit val="200"/>
      </c:valAx>
      <c:valAx>
        <c:axId val="169710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d-ID" sz="1000" b="1" i="0" u="none" strike="noStrike" baseline="0">
                    <a:effectLst/>
                  </a:rPr>
                  <a:t>Angka Kekerasan  </a:t>
                </a:r>
                <a:r>
                  <a:rPr lang="id-ID" sz="1000" b="1" i="1" u="none" strike="noStrike" baseline="0">
                    <a:effectLst/>
                  </a:rPr>
                  <a:t> Vicker</a:t>
                </a:r>
                <a:r>
                  <a:rPr lang="id-ID" sz="1000" b="1" i="0" u="none" strike="noStrike" baseline="0">
                    <a:effectLst/>
                  </a:rPr>
                  <a:t>s [Kg/mm</a:t>
                </a:r>
                <a:r>
                  <a:rPr lang="id-ID" sz="1000" b="1" i="0" u="none" strike="noStrike" baseline="30000">
                    <a:effectLst/>
                  </a:rPr>
                  <a:t>2]</a:t>
                </a:r>
                <a:r>
                  <a:rPr lang="id-ID" sz="1000" b="1" i="0" u="none" strike="noStrike" baseline="0">
                    <a:effectLst/>
                  </a:rPr>
                  <a:t> </a:t>
                </a:r>
                <a:endParaRPr lang="id-ID"/>
              </a:p>
            </c:rich>
          </c:tx>
          <c:layout>
            <c:manualLayout>
              <c:xMode val="edge"/>
              <c:yMode val="edge"/>
              <c:x val="3.0555555555555555E-2"/>
              <c:y val="6.991907261592300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9687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6351706036744"/>
          <c:y val="4.6770924467774859E-2"/>
          <c:w val="0.63158092738407701"/>
          <c:h val="0.72877697579469236"/>
        </c:manualLayout>
      </c:layout>
      <c:scatterChart>
        <c:scatterStyle val="smoothMarker"/>
        <c:varyColors val="0"/>
        <c:ser>
          <c:idx val="0"/>
          <c:order val="0"/>
          <c:tx>
            <c:v>1 Jam</c:v>
          </c:tx>
          <c:xVal>
            <c:numRef>
              <c:f>Sheet1!$B$9:$B$21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Sheet1!$E$9:$E$21</c:f>
              <c:numCache>
                <c:formatCode>General</c:formatCode>
                <c:ptCount val="13"/>
                <c:pt idx="0">
                  <c:v>310</c:v>
                </c:pt>
                <c:pt idx="1">
                  <c:v>290</c:v>
                </c:pt>
                <c:pt idx="2">
                  <c:v>275</c:v>
                </c:pt>
                <c:pt idx="3">
                  <c:v>260</c:v>
                </c:pt>
                <c:pt idx="4">
                  <c:v>245</c:v>
                </c:pt>
                <c:pt idx="5">
                  <c:v>235</c:v>
                </c:pt>
                <c:pt idx="6">
                  <c:v>230</c:v>
                </c:pt>
                <c:pt idx="7">
                  <c:v>225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1"/>
          <c:order val="1"/>
          <c:tx>
            <c:v>2 Jam</c:v>
          </c:tx>
          <c:xVal>
            <c:numRef>
              <c:f>Sheet1!$B$58:$B$70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Sheet1!$E$58:$E$70</c:f>
              <c:numCache>
                <c:formatCode>General</c:formatCode>
                <c:ptCount val="13"/>
                <c:pt idx="0">
                  <c:v>495</c:v>
                </c:pt>
                <c:pt idx="1">
                  <c:v>465</c:v>
                </c:pt>
                <c:pt idx="2">
                  <c:v>430</c:v>
                </c:pt>
                <c:pt idx="3">
                  <c:v>400</c:v>
                </c:pt>
                <c:pt idx="4">
                  <c:v>370</c:v>
                </c:pt>
                <c:pt idx="5">
                  <c:v>340</c:v>
                </c:pt>
                <c:pt idx="6">
                  <c:v>300</c:v>
                </c:pt>
                <c:pt idx="7">
                  <c:v>260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ser>
          <c:idx val="2"/>
          <c:order val="2"/>
          <c:tx>
            <c:v>3 Jam</c:v>
          </c:tx>
          <c:xVal>
            <c:numRef>
              <c:f>Sheet1!$B$108:$B$120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Sheet1!$E$108:$E$120</c:f>
              <c:numCache>
                <c:formatCode>General</c:formatCode>
                <c:ptCount val="13"/>
                <c:pt idx="0">
                  <c:v>552</c:v>
                </c:pt>
                <c:pt idx="1">
                  <c:v>515</c:v>
                </c:pt>
                <c:pt idx="2">
                  <c:v>480</c:v>
                </c:pt>
                <c:pt idx="3">
                  <c:v>440</c:v>
                </c:pt>
                <c:pt idx="4">
                  <c:v>400</c:v>
                </c:pt>
                <c:pt idx="5">
                  <c:v>355</c:v>
                </c:pt>
                <c:pt idx="6">
                  <c:v>310</c:v>
                </c:pt>
                <c:pt idx="7">
                  <c:v>260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06080"/>
        <c:axId val="169812352"/>
      </c:scatterChart>
      <c:valAx>
        <c:axId val="169806080"/>
        <c:scaling>
          <c:orientation val="minMax"/>
          <c:max val="1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100" b="0" i="0" baseline="0">
                    <a:effectLst/>
                    <a:latin typeface="+mn-lt"/>
                  </a:rPr>
                  <a:t>Jarak Dari Permukaan (</a:t>
                </a:r>
                <a:r>
                  <a:rPr lang="el-GR" sz="1100" b="0" i="0" baseline="0">
                    <a:effectLst/>
                    <a:latin typeface="+mn-lt"/>
                  </a:rPr>
                  <a:t>μ</a:t>
                </a:r>
                <a:r>
                  <a:rPr lang="id-ID" sz="1100" b="0" i="0" baseline="0">
                    <a:effectLst/>
                    <a:latin typeface="+mn-lt"/>
                  </a:rPr>
                  <a:t>m) </a:t>
                </a:r>
                <a:endParaRPr lang="id-ID" sz="1100" b="0">
                  <a:effectLst/>
                  <a:latin typeface="+mn-lt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812352"/>
        <c:crosses val="autoZero"/>
        <c:crossBetween val="midCat"/>
        <c:majorUnit val="200"/>
      </c:valAx>
      <c:valAx>
        <c:axId val="169812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id-ID" b="0"/>
                  <a:t> </a:t>
                </a:r>
                <a:r>
                  <a:rPr lang="id-ID" sz="1000" b="0" i="0" u="none" strike="noStrike" baseline="0">
                    <a:effectLst/>
                  </a:rPr>
                  <a:t>Angka Kekerasan  </a:t>
                </a:r>
                <a:r>
                  <a:rPr lang="id-ID" sz="1000" b="0" i="1" u="none" strike="noStrike" baseline="0">
                    <a:effectLst/>
                  </a:rPr>
                  <a:t> Vicker</a:t>
                </a:r>
                <a:r>
                  <a:rPr lang="id-ID" sz="1000" b="0" i="0" u="none" strike="noStrike" baseline="0">
                    <a:effectLst/>
                  </a:rPr>
                  <a:t>s [Kg/mm</a:t>
                </a:r>
                <a:r>
                  <a:rPr lang="id-ID" sz="1000" b="0" i="0" u="none" strike="noStrike" baseline="30000">
                    <a:effectLst/>
                  </a:rPr>
                  <a:t>2</a:t>
                </a:r>
                <a:r>
                  <a:rPr lang="id-ID" sz="1000" b="0" i="0" u="none" strike="noStrike" baseline="0">
                    <a:effectLst/>
                  </a:rPr>
                  <a:t> </a:t>
                </a:r>
                <a:endParaRPr lang="id-ID" b="0"/>
              </a:p>
            </c:rich>
          </c:tx>
          <c:layout>
            <c:manualLayout>
              <c:xMode val="edge"/>
              <c:yMode val="edge"/>
              <c:x val="1.6666666666666666E-2"/>
              <c:y val="6.466644794400699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9806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1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395289</xdr:colOff>
      <xdr:row>22</xdr:row>
      <xdr:rowOff>166687</xdr:rowOff>
    </xdr:from>
    <xdr:to>
      <xdr:col>6</xdr:col>
      <xdr:colOff>92870</xdr:colOff>
      <xdr:row>43</xdr:row>
      <xdr:rowOff>4763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72</xdr:row>
      <xdr:rowOff>123825</xdr:rowOff>
    </xdr:from>
    <xdr:to>
      <xdr:col>5</xdr:col>
      <xdr:colOff>466724</xdr:colOff>
      <xdr:row>92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295276</xdr:colOff>
      <xdr:row>121</xdr:row>
      <xdr:rowOff>166687</xdr:rowOff>
    </xdr:from>
    <xdr:to>
      <xdr:col>5</xdr:col>
      <xdr:colOff>352426</xdr:colOff>
      <xdr:row>141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321467</xdr:colOff>
      <xdr:row>22</xdr:row>
      <xdr:rowOff>154781</xdr:rowOff>
    </xdr:from>
    <xdr:to>
      <xdr:col>11</xdr:col>
      <xdr:colOff>428625</xdr:colOff>
      <xdr:row>43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83344</xdr:colOff>
      <xdr:row>72</xdr:row>
      <xdr:rowOff>142876</xdr:rowOff>
    </xdr:from>
    <xdr:to>
      <xdr:col>11</xdr:col>
      <xdr:colOff>495299</xdr:colOff>
      <xdr:row>93</xdr:row>
      <xdr:rowOff>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238125</xdr:colOff>
      <xdr:row>122</xdr:row>
      <xdr:rowOff>0</xdr:rowOff>
    </xdr:from>
    <xdr:to>
      <xdr:col>11</xdr:col>
      <xdr:colOff>402431</xdr:colOff>
      <xdr:row>141</xdr:row>
      <xdr:rowOff>185738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238124</xdr:colOff>
      <xdr:row>4</xdr:row>
      <xdr:rowOff>122634</xdr:rowOff>
    </xdr:from>
    <xdr:to>
      <xdr:col>18</xdr:col>
      <xdr:colOff>559593</xdr:colOff>
      <xdr:row>18</xdr:row>
      <xdr:rowOff>186927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333374</xdr:colOff>
      <xdr:row>55</xdr:row>
      <xdr:rowOff>15477</xdr:rowOff>
    </xdr:from>
    <xdr:to>
      <xdr:col>19</xdr:col>
      <xdr:colOff>47624</xdr:colOff>
      <xdr:row>69</xdr:row>
      <xdr:rowOff>91677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130970</xdr:colOff>
      <xdr:row>70</xdr:row>
      <xdr:rowOff>134540</xdr:rowOff>
    </xdr:from>
    <xdr:to>
      <xdr:col>19</xdr:col>
      <xdr:colOff>452438</xdr:colOff>
      <xdr:row>85</xdr:row>
      <xdr:rowOff>20240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595314</xdr:colOff>
      <xdr:row>86</xdr:row>
      <xdr:rowOff>110727</xdr:rowOff>
    </xdr:from>
    <xdr:to>
      <xdr:col>20</xdr:col>
      <xdr:colOff>309564</xdr:colOff>
      <xdr:row>100</xdr:row>
      <xdr:rowOff>186927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535781</xdr:colOff>
      <xdr:row>103</xdr:row>
      <xdr:rowOff>75009</xdr:rowOff>
    </xdr:from>
    <xdr:to>
      <xdr:col>19</xdr:col>
      <xdr:colOff>250031</xdr:colOff>
      <xdr:row>117</xdr:row>
      <xdr:rowOff>151209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23813</xdr:colOff>
      <xdr:row>122</xdr:row>
      <xdr:rowOff>3571</xdr:rowOff>
    </xdr:from>
    <xdr:to>
      <xdr:col>19</xdr:col>
      <xdr:colOff>345281</xdr:colOff>
      <xdr:row>136</xdr:row>
      <xdr:rowOff>79771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11906</xdr:colOff>
      <xdr:row>137</xdr:row>
      <xdr:rowOff>158352</xdr:rowOff>
    </xdr:from>
    <xdr:to>
      <xdr:col>19</xdr:col>
      <xdr:colOff>333374</xdr:colOff>
      <xdr:row>151</xdr:row>
      <xdr:rowOff>67865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1</xdr:colOff>
      <xdr:row>41</xdr:row>
      <xdr:rowOff>86913</xdr:rowOff>
    </xdr:from>
    <xdr:to>
      <xdr:col>28</xdr:col>
      <xdr:colOff>321470</xdr:colOff>
      <xdr:row>55</xdr:row>
      <xdr:rowOff>163113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273843</xdr:colOff>
      <xdr:row>3</xdr:row>
      <xdr:rowOff>178594</xdr:rowOff>
    </xdr:from>
    <xdr:to>
      <xdr:col>27</xdr:col>
      <xdr:colOff>595311</xdr:colOff>
      <xdr:row>18</xdr:row>
      <xdr:rowOff>52387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381000</xdr:colOff>
      <xdr:row>21</xdr:row>
      <xdr:rowOff>27215</xdr:rowOff>
    </xdr:from>
    <xdr:to>
      <xdr:col>28</xdr:col>
      <xdr:colOff>176894</xdr:colOff>
      <xdr:row>36</xdr:row>
      <xdr:rowOff>81643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119063</xdr:colOff>
      <xdr:row>20</xdr:row>
      <xdr:rowOff>178594</xdr:rowOff>
    </xdr:from>
    <xdr:to>
      <xdr:col>19</xdr:col>
      <xdr:colOff>440531</xdr:colOff>
      <xdr:row>35</xdr:row>
      <xdr:rowOff>64294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583406</xdr:colOff>
      <xdr:row>39</xdr:row>
      <xdr:rowOff>11906</xdr:rowOff>
    </xdr:from>
    <xdr:to>
      <xdr:col>19</xdr:col>
      <xdr:colOff>297656</xdr:colOff>
      <xdr:row>53</xdr:row>
      <xdr:rowOff>88106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8</xdr:col>
      <xdr:colOff>411956</xdr:colOff>
      <xdr:row>13</xdr:row>
      <xdr:rowOff>179784</xdr:rowOff>
    </xdr:from>
    <xdr:ext cx="914400" cy="264560"/>
    <xdr:sp macro="" textlink="">
      <xdr:nvSpPr>
        <xdr:cNvPr id="10" name="TextBox 9"/>
        <xdr:cNvSpPr txBox="1"/>
      </xdr:nvSpPr>
      <xdr:spPr>
        <a:xfrm>
          <a:off x="8174831" y="268009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id-ID" sz="1100"/>
        </a:p>
      </xdr:txBody>
    </xdr:sp>
    <xdr:clientData/>
  </xdr:oneCellAnchor>
  <xdr:twoCellAnchor editAs="oneCell">
    <xdr:from>
      <xdr:col>6</xdr:col>
      <xdr:colOff>202406</xdr:colOff>
      <xdr:row>116</xdr:row>
      <xdr:rowOff>59534</xdr:rowOff>
    </xdr:from>
    <xdr:to>
      <xdr:col>13</xdr:col>
      <xdr:colOff>97631</xdr:colOff>
      <xdr:row>132</xdr:row>
      <xdr:rowOff>97634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2181347"/>
          <a:ext cx="6193631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62"/>
  <sheetViews>
    <sheetView tabSelected="1" topLeftCell="A20" zoomScale="80" zoomScaleNormal="80" workbookViewId="0">
      <selection activeCell="F49" sqref="F49"/>
    </sheetView>
  </sheetViews>
  <sheetFormatPr defaultRowHeight="15" x14ac:dyDescent="0.25"/>
  <cols>
    <col min="1" max="1" width="9.28515625" customWidth="1"/>
    <col min="2" max="2" width="21.7109375" customWidth="1"/>
    <col min="3" max="3" width="18.140625" customWidth="1"/>
    <col min="4" max="4" width="12.42578125" customWidth="1"/>
    <col min="5" max="5" width="13.85546875" customWidth="1"/>
    <col min="8" max="8" width="22.42578125" customWidth="1"/>
    <col min="9" max="9" width="14.42578125" customWidth="1"/>
    <col min="10" max="10" width="15" customWidth="1"/>
    <col min="11" max="11" width="15.140625" customWidth="1"/>
  </cols>
  <sheetData>
    <row r="1" spans="2:16" ht="15.75" x14ac:dyDescent="0.25">
      <c r="B1" s="14" t="s">
        <v>44</v>
      </c>
      <c r="C1" s="12"/>
      <c r="D1" s="12"/>
      <c r="E1" s="12"/>
    </row>
    <row r="2" spans="2:16" x14ac:dyDescent="0.25">
      <c r="B2" s="47" t="s">
        <v>60</v>
      </c>
      <c r="C2" s="47"/>
      <c r="D2" s="47"/>
      <c r="E2" s="47"/>
      <c r="L2">
        <v>129</v>
      </c>
      <c r="M2">
        <v>273</v>
      </c>
      <c r="N2">
        <v>275</v>
      </c>
      <c r="O2">
        <f>(+M2-L2)/L2</f>
        <v>1.1162790697674418</v>
      </c>
      <c r="P2">
        <f>(N2-L2)/L2</f>
        <v>1.1317829457364341</v>
      </c>
    </row>
    <row r="3" spans="2:16" x14ac:dyDescent="0.25">
      <c r="B3" s="12"/>
      <c r="C3" s="12"/>
      <c r="D3" s="12"/>
      <c r="E3" s="12"/>
      <c r="H3" s="13" t="s">
        <v>42</v>
      </c>
      <c r="L3">
        <v>129</v>
      </c>
      <c r="M3">
        <v>340</v>
      </c>
      <c r="N3">
        <v>350</v>
      </c>
      <c r="O3">
        <f t="shared" ref="O3:O4" si="0">(+M3-L3)/L3</f>
        <v>1.6356589147286822</v>
      </c>
      <c r="P3">
        <f t="shared" ref="P3:P4" si="1">(N3-L3)/L3</f>
        <v>1.7131782945736433</v>
      </c>
    </row>
    <row r="4" spans="2:16" x14ac:dyDescent="0.25">
      <c r="B4" s="15" t="s">
        <v>61</v>
      </c>
      <c r="C4" s="15"/>
      <c r="D4" s="15"/>
      <c r="E4" s="15"/>
      <c r="L4">
        <v>129</v>
      </c>
      <c r="M4">
        <v>374</v>
      </c>
      <c r="N4">
        <v>384</v>
      </c>
      <c r="O4">
        <f t="shared" si="0"/>
        <v>1.8992248062015504</v>
      </c>
      <c r="P4">
        <f t="shared" si="1"/>
        <v>1.9767441860465116</v>
      </c>
    </row>
    <row r="5" spans="2:16" x14ac:dyDescent="0.25">
      <c r="B5" s="15"/>
      <c r="C5" s="15"/>
      <c r="D5" s="15"/>
      <c r="E5" s="15"/>
      <c r="H5" s="18" t="s">
        <v>35</v>
      </c>
      <c r="I5" s="49" t="s">
        <v>33</v>
      </c>
      <c r="J5" s="49"/>
      <c r="K5" s="49"/>
    </row>
    <row r="6" spans="2:16" x14ac:dyDescent="0.25">
      <c r="B6" s="18" t="s">
        <v>64</v>
      </c>
      <c r="C6" s="49" t="s">
        <v>65</v>
      </c>
      <c r="D6" s="49"/>
      <c r="E6" s="49"/>
      <c r="H6" s="19" t="s">
        <v>36</v>
      </c>
      <c r="I6" s="50" t="s">
        <v>34</v>
      </c>
      <c r="J6" s="50"/>
      <c r="K6" s="50"/>
    </row>
    <row r="7" spans="2:16" x14ac:dyDescent="0.25">
      <c r="B7" s="19" t="s">
        <v>36</v>
      </c>
      <c r="C7" s="50" t="s">
        <v>66</v>
      </c>
      <c r="D7" s="50"/>
      <c r="E7" s="50"/>
      <c r="H7" s="20"/>
      <c r="I7" s="21">
        <v>0.1</v>
      </c>
      <c r="J7" s="21">
        <v>0.2</v>
      </c>
      <c r="K7" s="21">
        <v>0.3</v>
      </c>
    </row>
    <row r="8" spans="2:16" x14ac:dyDescent="0.25">
      <c r="B8" s="20"/>
      <c r="C8" s="21"/>
      <c r="D8" s="21"/>
      <c r="E8" s="21"/>
      <c r="H8" s="16">
        <v>0</v>
      </c>
      <c r="I8" s="16">
        <v>275</v>
      </c>
      <c r="J8" s="16">
        <v>325</v>
      </c>
      <c r="K8" s="16">
        <v>410</v>
      </c>
    </row>
    <row r="9" spans="2:16" x14ac:dyDescent="0.25">
      <c r="B9" s="16">
        <v>0</v>
      </c>
      <c r="C9" s="16">
        <v>280</v>
      </c>
      <c r="D9" s="16">
        <v>300</v>
      </c>
      <c r="E9" s="16">
        <v>310</v>
      </c>
      <c r="H9" s="16">
        <v>100</v>
      </c>
      <c r="I9" s="16">
        <v>270</v>
      </c>
      <c r="J9" s="16">
        <v>318</v>
      </c>
      <c r="K9" s="16">
        <v>405</v>
      </c>
    </row>
    <row r="10" spans="2:16" x14ac:dyDescent="0.25">
      <c r="B10" s="16">
        <v>100</v>
      </c>
      <c r="C10" s="16">
        <v>268</v>
      </c>
      <c r="D10" s="16">
        <v>286</v>
      </c>
      <c r="E10" s="16">
        <v>290</v>
      </c>
      <c r="H10" s="16">
        <v>200</v>
      </c>
      <c r="I10" s="16">
        <v>261</v>
      </c>
      <c r="J10" s="16">
        <v>305</v>
      </c>
      <c r="K10" s="16">
        <v>391</v>
      </c>
    </row>
    <row r="11" spans="2:16" x14ac:dyDescent="0.25">
      <c r="B11" s="16">
        <v>200</v>
      </c>
      <c r="C11" s="16">
        <v>255</v>
      </c>
      <c r="D11" s="16">
        <v>271</v>
      </c>
      <c r="E11" s="16">
        <v>275</v>
      </c>
      <c r="H11" s="16">
        <v>300</v>
      </c>
      <c r="I11" s="16">
        <v>245</v>
      </c>
      <c r="J11" s="16">
        <v>295</v>
      </c>
      <c r="K11" s="16">
        <v>382</v>
      </c>
    </row>
    <row r="12" spans="2:16" ht="15.75" x14ac:dyDescent="0.25">
      <c r="B12" s="16">
        <v>300</v>
      </c>
      <c r="C12" s="16">
        <v>243</v>
      </c>
      <c r="D12" s="16">
        <v>255</v>
      </c>
      <c r="E12" s="16">
        <v>260</v>
      </c>
      <c r="H12" s="16">
        <v>400</v>
      </c>
      <c r="I12" s="16">
        <v>220</v>
      </c>
      <c r="J12" s="16">
        <v>282</v>
      </c>
      <c r="K12" s="16">
        <v>370</v>
      </c>
      <c r="N12" s="32"/>
    </row>
    <row r="13" spans="2:16" x14ac:dyDescent="0.25">
      <c r="B13" s="16">
        <v>400</v>
      </c>
      <c r="C13" s="16">
        <v>230</v>
      </c>
      <c r="D13" s="16">
        <v>240</v>
      </c>
      <c r="E13" s="16">
        <v>245</v>
      </c>
      <c r="H13" s="16">
        <v>500</v>
      </c>
      <c r="I13" s="16">
        <v>195</v>
      </c>
      <c r="J13" s="16">
        <v>258</v>
      </c>
      <c r="K13" s="16">
        <v>350</v>
      </c>
    </row>
    <row r="14" spans="2:16" x14ac:dyDescent="0.25">
      <c r="B14" s="16">
        <v>500</v>
      </c>
      <c r="C14" s="16">
        <v>228</v>
      </c>
      <c r="D14" s="16">
        <v>230</v>
      </c>
      <c r="E14" s="16">
        <v>235</v>
      </c>
      <c r="H14" s="16">
        <v>600</v>
      </c>
      <c r="I14" s="16">
        <v>175</v>
      </c>
      <c r="J14" s="16">
        <v>225</v>
      </c>
      <c r="K14" s="16">
        <v>315</v>
      </c>
    </row>
    <row r="15" spans="2:16" x14ac:dyDescent="0.25">
      <c r="B15" s="16">
        <v>600</v>
      </c>
      <c r="C15" s="16">
        <v>227</v>
      </c>
      <c r="D15" s="16">
        <v>228</v>
      </c>
      <c r="E15" s="16">
        <v>230</v>
      </c>
      <c r="H15" s="16">
        <v>700</v>
      </c>
      <c r="I15" s="16">
        <v>150</v>
      </c>
      <c r="J15" s="16">
        <v>190</v>
      </c>
      <c r="K15" s="16">
        <v>245</v>
      </c>
    </row>
    <row r="16" spans="2:16" x14ac:dyDescent="0.25">
      <c r="B16" s="16">
        <v>700</v>
      </c>
      <c r="C16" s="16">
        <v>225</v>
      </c>
      <c r="D16" s="16">
        <v>225</v>
      </c>
      <c r="E16" s="16">
        <v>225</v>
      </c>
      <c r="H16" s="16">
        <v>800</v>
      </c>
      <c r="I16" s="16">
        <v>130</v>
      </c>
      <c r="J16" s="16">
        <v>131</v>
      </c>
      <c r="K16" s="16">
        <v>131</v>
      </c>
    </row>
    <row r="17" spans="2:14" x14ac:dyDescent="0.25">
      <c r="B17" s="16">
        <v>800</v>
      </c>
      <c r="C17" s="16">
        <v>220</v>
      </c>
      <c r="D17" s="16">
        <v>220</v>
      </c>
      <c r="E17" s="16">
        <v>220</v>
      </c>
      <c r="H17" s="16">
        <v>900</v>
      </c>
      <c r="I17" s="16">
        <v>131</v>
      </c>
      <c r="J17" s="16">
        <v>131</v>
      </c>
      <c r="K17" s="16">
        <v>132</v>
      </c>
    </row>
    <row r="18" spans="2:14" x14ac:dyDescent="0.25">
      <c r="B18" s="16">
        <v>900</v>
      </c>
      <c r="C18" s="16">
        <v>220</v>
      </c>
      <c r="D18" s="16">
        <v>220</v>
      </c>
      <c r="E18" s="16">
        <v>220</v>
      </c>
      <c r="H18" s="16">
        <v>1000</v>
      </c>
      <c r="I18" s="16">
        <v>130</v>
      </c>
      <c r="J18" s="16">
        <v>131</v>
      </c>
      <c r="K18" s="16">
        <v>132</v>
      </c>
    </row>
    <row r="19" spans="2:14" x14ac:dyDescent="0.25">
      <c r="B19" s="16">
        <v>1000</v>
      </c>
      <c r="C19" s="16">
        <v>220</v>
      </c>
      <c r="D19" s="16">
        <v>220</v>
      </c>
      <c r="E19" s="16">
        <v>220</v>
      </c>
      <c r="H19" s="16">
        <v>1100</v>
      </c>
      <c r="I19" s="16">
        <v>130</v>
      </c>
      <c r="J19" s="16">
        <v>130</v>
      </c>
      <c r="K19" s="16">
        <v>132</v>
      </c>
    </row>
    <row r="20" spans="2:14" x14ac:dyDescent="0.25">
      <c r="B20" s="16">
        <v>1100</v>
      </c>
      <c r="C20" s="16">
        <v>220</v>
      </c>
      <c r="D20" s="16">
        <v>220</v>
      </c>
      <c r="E20" s="16">
        <v>220</v>
      </c>
      <c r="G20" s="11"/>
      <c r="H20" s="16">
        <v>1200</v>
      </c>
      <c r="I20" s="16">
        <v>129</v>
      </c>
      <c r="J20" s="16">
        <v>131</v>
      </c>
      <c r="K20" s="16">
        <v>132</v>
      </c>
      <c r="L20" s="11"/>
      <c r="M20" s="11"/>
      <c r="N20" s="33"/>
    </row>
    <row r="21" spans="2:14" x14ac:dyDescent="0.25">
      <c r="B21" s="16">
        <v>1200</v>
      </c>
      <c r="C21" s="16">
        <v>220</v>
      </c>
      <c r="D21" s="16">
        <v>220</v>
      </c>
      <c r="E21" s="16">
        <v>220</v>
      </c>
    </row>
    <row r="37" spans="15:26" x14ac:dyDescent="0.25">
      <c r="O37">
        <f>(S37-Q37)/Q37</f>
        <v>1.5193798449612403</v>
      </c>
      <c r="Q37">
        <v>129</v>
      </c>
      <c r="R37">
        <v>322</v>
      </c>
      <c r="S37">
        <v>325</v>
      </c>
      <c r="T37">
        <f>(R37-Q37)/Q37</f>
        <v>1.4961240310077519</v>
      </c>
    </row>
    <row r="38" spans="15:26" x14ac:dyDescent="0.25">
      <c r="O38">
        <f t="shared" ref="O38:O39" si="2">(S38-Q38)/Q38</f>
        <v>3.0697674418604652</v>
      </c>
      <c r="Q38">
        <v>129</v>
      </c>
      <c r="R38">
        <v>524</v>
      </c>
      <c r="S38">
        <v>525</v>
      </c>
      <c r="T38">
        <f t="shared" ref="T38:T39" si="3">(R38-Q38)/Q38</f>
        <v>3.0620155038759691</v>
      </c>
      <c r="V38">
        <f>(X38-W38)/W38</f>
        <v>2.1007751937984498</v>
      </c>
      <c r="W38">
        <v>129</v>
      </c>
      <c r="X38">
        <v>400</v>
      </c>
      <c r="Y38">
        <v>410</v>
      </c>
      <c r="Z38">
        <f>(Y38-W38)/W38</f>
        <v>2.1782945736434107</v>
      </c>
    </row>
    <row r="39" spans="15:26" x14ac:dyDescent="0.25">
      <c r="O39">
        <f t="shared" si="2"/>
        <v>3.7674418604651163</v>
      </c>
      <c r="Q39">
        <v>129</v>
      </c>
      <c r="R39">
        <v>585</v>
      </c>
      <c r="S39">
        <v>615</v>
      </c>
      <c r="T39">
        <f t="shared" si="3"/>
        <v>3.5348837209302326</v>
      </c>
      <c r="V39">
        <f t="shared" ref="V39:V40" si="4">(X39-W39)/W39</f>
        <v>3.612403100775194</v>
      </c>
      <c r="W39">
        <v>129</v>
      </c>
      <c r="X39">
        <v>595</v>
      </c>
      <c r="Y39">
        <v>595</v>
      </c>
      <c r="Z39">
        <f t="shared" ref="Z39:Z40" si="5">(Y39-W39)/W39</f>
        <v>3.612403100775194</v>
      </c>
    </row>
    <row r="40" spans="15:26" x14ac:dyDescent="0.25">
      <c r="V40">
        <f t="shared" si="4"/>
        <v>4.054263565891473</v>
      </c>
      <c r="W40">
        <v>129</v>
      </c>
      <c r="X40">
        <v>652</v>
      </c>
      <c r="Y40">
        <v>662</v>
      </c>
      <c r="Z40">
        <f t="shared" si="5"/>
        <v>4.1317829457364343</v>
      </c>
    </row>
    <row r="52" spans="2:11" x14ac:dyDescent="0.25">
      <c r="B52" s="15" t="s">
        <v>62</v>
      </c>
      <c r="H52" s="15" t="s">
        <v>43</v>
      </c>
    </row>
    <row r="55" spans="2:11" x14ac:dyDescent="0.25">
      <c r="B55" s="18" t="s">
        <v>35</v>
      </c>
      <c r="C55" s="49" t="s">
        <v>33</v>
      </c>
      <c r="D55" s="49"/>
      <c r="E55" s="49"/>
      <c r="H55" s="18" t="s">
        <v>35</v>
      </c>
      <c r="I55" s="49" t="s">
        <v>33</v>
      </c>
      <c r="J55" s="49"/>
      <c r="K55" s="49"/>
    </row>
    <row r="56" spans="2:11" x14ac:dyDescent="0.25">
      <c r="B56" s="19" t="s">
        <v>36</v>
      </c>
      <c r="C56" s="48" t="s">
        <v>34</v>
      </c>
      <c r="D56" s="48"/>
      <c r="E56" s="48"/>
      <c r="H56" s="19" t="s">
        <v>36</v>
      </c>
      <c r="I56" s="48" t="s">
        <v>34</v>
      </c>
      <c r="J56" s="48"/>
      <c r="K56" s="48"/>
    </row>
    <row r="57" spans="2:11" x14ac:dyDescent="0.25">
      <c r="B57" s="20"/>
      <c r="C57" s="17">
        <v>0.1</v>
      </c>
      <c r="D57" s="17">
        <v>0.2</v>
      </c>
      <c r="E57" s="17">
        <v>0.3</v>
      </c>
      <c r="H57" s="20"/>
      <c r="I57" s="26">
        <v>0.1</v>
      </c>
      <c r="J57" s="17">
        <v>0.2</v>
      </c>
      <c r="K57" s="17">
        <v>0.3</v>
      </c>
    </row>
    <row r="58" spans="2:11" x14ac:dyDescent="0.25">
      <c r="B58" s="16">
        <v>0</v>
      </c>
      <c r="C58" s="16">
        <v>340</v>
      </c>
      <c r="D58" s="16">
        <v>424</v>
      </c>
      <c r="E58" s="16">
        <v>495</v>
      </c>
      <c r="H58" s="20">
        <v>0</v>
      </c>
      <c r="I58" s="16">
        <v>350</v>
      </c>
      <c r="J58" s="16">
        <v>535</v>
      </c>
      <c r="K58" s="16">
        <v>615</v>
      </c>
    </row>
    <row r="59" spans="2:11" x14ac:dyDescent="0.25">
      <c r="B59" s="16">
        <v>100</v>
      </c>
      <c r="C59" s="16">
        <v>313</v>
      </c>
      <c r="D59" s="16">
        <v>400</v>
      </c>
      <c r="E59" s="16">
        <v>465</v>
      </c>
      <c r="H59" s="16">
        <v>100</v>
      </c>
      <c r="I59" s="16">
        <v>323</v>
      </c>
      <c r="J59" s="16">
        <v>495</v>
      </c>
      <c r="K59" s="16">
        <v>586</v>
      </c>
    </row>
    <row r="60" spans="2:11" x14ac:dyDescent="0.25">
      <c r="B60" s="16">
        <v>200</v>
      </c>
      <c r="C60" s="16">
        <v>295</v>
      </c>
      <c r="D60" s="16">
        <v>375</v>
      </c>
      <c r="E60" s="16">
        <v>430</v>
      </c>
      <c r="H60" s="16">
        <v>200</v>
      </c>
      <c r="I60" s="16">
        <v>295</v>
      </c>
      <c r="J60" s="16">
        <v>436</v>
      </c>
      <c r="K60" s="16">
        <v>561</v>
      </c>
    </row>
    <row r="61" spans="2:11" x14ac:dyDescent="0.25">
      <c r="B61" s="16">
        <v>300</v>
      </c>
      <c r="C61" s="16">
        <v>275</v>
      </c>
      <c r="D61" s="16">
        <v>350</v>
      </c>
      <c r="E61" s="16">
        <v>400</v>
      </c>
      <c r="H61" s="16">
        <v>300</v>
      </c>
      <c r="I61" s="16">
        <v>265</v>
      </c>
      <c r="J61" s="16">
        <v>381</v>
      </c>
      <c r="K61" s="16">
        <v>529</v>
      </c>
    </row>
    <row r="62" spans="2:11" x14ac:dyDescent="0.25">
      <c r="B62" s="16">
        <v>400</v>
      </c>
      <c r="C62" s="16">
        <v>260</v>
      </c>
      <c r="D62" s="16">
        <v>321</v>
      </c>
      <c r="E62" s="16">
        <v>370</v>
      </c>
      <c r="H62" s="16">
        <v>400</v>
      </c>
      <c r="I62" s="16">
        <v>250</v>
      </c>
      <c r="J62" s="16">
        <v>342</v>
      </c>
      <c r="K62" s="16">
        <v>485</v>
      </c>
    </row>
    <row r="63" spans="2:11" x14ac:dyDescent="0.25">
      <c r="B63" s="16">
        <v>500</v>
      </c>
      <c r="C63" s="16">
        <v>250</v>
      </c>
      <c r="D63" s="16">
        <v>290</v>
      </c>
      <c r="E63" s="16">
        <v>340</v>
      </c>
      <c r="H63" s="16">
        <v>500</v>
      </c>
      <c r="I63" s="16">
        <v>225</v>
      </c>
      <c r="J63" s="16">
        <v>293</v>
      </c>
      <c r="K63" s="16">
        <v>440</v>
      </c>
    </row>
    <row r="64" spans="2:11" x14ac:dyDescent="0.25">
      <c r="B64" s="16">
        <v>600</v>
      </c>
      <c r="C64" s="16">
        <v>235</v>
      </c>
      <c r="D64" s="16">
        <v>260</v>
      </c>
      <c r="E64" s="16">
        <v>300</v>
      </c>
      <c r="H64" s="16">
        <v>600</v>
      </c>
      <c r="I64" s="16">
        <v>206</v>
      </c>
      <c r="J64" s="16">
        <v>247</v>
      </c>
      <c r="K64" s="16">
        <v>368</v>
      </c>
    </row>
    <row r="65" spans="2:11" x14ac:dyDescent="0.25">
      <c r="B65" s="16">
        <v>700</v>
      </c>
      <c r="C65" s="16">
        <v>230</v>
      </c>
      <c r="D65" s="16">
        <v>240</v>
      </c>
      <c r="E65" s="16">
        <v>260</v>
      </c>
      <c r="H65" s="16">
        <v>700</v>
      </c>
      <c r="I65" s="16">
        <v>186</v>
      </c>
      <c r="J65" s="16">
        <v>218</v>
      </c>
      <c r="K65" s="16">
        <v>285</v>
      </c>
    </row>
    <row r="66" spans="2:11" x14ac:dyDescent="0.25">
      <c r="B66" s="16">
        <v>800</v>
      </c>
      <c r="C66" s="16">
        <v>220</v>
      </c>
      <c r="D66" s="16">
        <v>220</v>
      </c>
      <c r="E66" s="16">
        <v>220</v>
      </c>
      <c r="H66" s="16">
        <v>800</v>
      </c>
      <c r="I66" s="16">
        <v>162</v>
      </c>
      <c r="J66" s="16">
        <v>178</v>
      </c>
      <c r="K66" s="16">
        <v>215</v>
      </c>
    </row>
    <row r="67" spans="2:11" x14ac:dyDescent="0.25">
      <c r="B67" s="16">
        <v>900</v>
      </c>
      <c r="C67" s="16">
        <v>220</v>
      </c>
      <c r="D67" s="16">
        <v>220</v>
      </c>
      <c r="E67" s="16">
        <v>220</v>
      </c>
      <c r="H67" s="16">
        <v>900</v>
      </c>
      <c r="I67" s="16">
        <v>130</v>
      </c>
      <c r="J67" s="16">
        <v>131</v>
      </c>
      <c r="K67" s="16">
        <v>131</v>
      </c>
    </row>
    <row r="68" spans="2:11" x14ac:dyDescent="0.25">
      <c r="B68" s="16">
        <v>1000</v>
      </c>
      <c r="C68" s="16">
        <v>220</v>
      </c>
      <c r="D68" s="16">
        <v>220</v>
      </c>
      <c r="E68" s="16">
        <v>220</v>
      </c>
      <c r="H68" s="16">
        <v>1000</v>
      </c>
      <c r="I68" s="16">
        <v>131</v>
      </c>
      <c r="J68" s="16">
        <v>131</v>
      </c>
      <c r="K68" s="16">
        <v>132</v>
      </c>
    </row>
    <row r="69" spans="2:11" x14ac:dyDescent="0.25">
      <c r="B69" s="16">
        <v>1100</v>
      </c>
      <c r="C69" s="16">
        <v>220</v>
      </c>
      <c r="D69" s="16">
        <v>220</v>
      </c>
      <c r="E69" s="16">
        <v>220</v>
      </c>
      <c r="H69" s="16">
        <v>1100</v>
      </c>
      <c r="I69" s="16">
        <v>130</v>
      </c>
      <c r="J69" s="16">
        <v>131</v>
      </c>
      <c r="K69" s="16">
        <v>132</v>
      </c>
    </row>
    <row r="70" spans="2:11" x14ac:dyDescent="0.25">
      <c r="B70" s="16">
        <v>1200</v>
      </c>
      <c r="C70" s="16">
        <v>220</v>
      </c>
      <c r="D70" s="16">
        <v>220</v>
      </c>
      <c r="E70" s="16">
        <v>220</v>
      </c>
      <c r="H70" s="16">
        <v>1200</v>
      </c>
      <c r="I70" s="16">
        <v>129</v>
      </c>
      <c r="J70" s="16">
        <v>131</v>
      </c>
      <c r="K70" s="16">
        <v>132</v>
      </c>
    </row>
    <row r="102" spans="2:11" x14ac:dyDescent="0.25">
      <c r="B102" s="15" t="s">
        <v>63</v>
      </c>
      <c r="H102" s="15" t="s">
        <v>41</v>
      </c>
    </row>
    <row r="105" spans="2:11" x14ac:dyDescent="0.25">
      <c r="B105" s="18" t="s">
        <v>35</v>
      </c>
      <c r="C105" s="49" t="s">
        <v>33</v>
      </c>
      <c r="D105" s="49"/>
      <c r="E105" s="49"/>
      <c r="H105" s="18" t="s">
        <v>35</v>
      </c>
      <c r="I105" s="49" t="s">
        <v>33</v>
      </c>
      <c r="J105" s="49"/>
      <c r="K105" s="49"/>
    </row>
    <row r="106" spans="2:11" x14ac:dyDescent="0.25">
      <c r="B106" s="19" t="s">
        <v>36</v>
      </c>
      <c r="C106" s="48" t="s">
        <v>34</v>
      </c>
      <c r="D106" s="48"/>
      <c r="E106" s="48"/>
      <c r="H106" s="19" t="s">
        <v>36</v>
      </c>
      <c r="I106" s="48" t="s">
        <v>34</v>
      </c>
      <c r="J106" s="48"/>
      <c r="K106" s="48"/>
    </row>
    <row r="107" spans="2:11" x14ac:dyDescent="0.25">
      <c r="B107" s="20"/>
      <c r="C107" s="17">
        <v>0.1</v>
      </c>
      <c r="D107" s="17">
        <v>0.2</v>
      </c>
      <c r="E107" s="17">
        <v>0.3</v>
      </c>
      <c r="H107" s="20"/>
      <c r="I107" s="17">
        <v>0.1</v>
      </c>
      <c r="J107" s="17">
        <v>0.2</v>
      </c>
      <c r="K107" s="17">
        <v>0.3</v>
      </c>
    </row>
    <row r="108" spans="2:11" x14ac:dyDescent="0.25">
      <c r="B108" s="16">
        <v>0</v>
      </c>
      <c r="C108" s="16">
        <v>374</v>
      </c>
      <c r="D108" s="16">
        <v>485</v>
      </c>
      <c r="E108" s="16">
        <v>552</v>
      </c>
      <c r="H108" s="16">
        <v>0</v>
      </c>
      <c r="I108" s="16">
        <v>384</v>
      </c>
      <c r="J108" s="16">
        <v>615</v>
      </c>
      <c r="K108" s="16">
        <v>662</v>
      </c>
    </row>
    <row r="109" spans="2:11" x14ac:dyDescent="0.25">
      <c r="B109" s="16">
        <v>100</v>
      </c>
      <c r="C109" s="16">
        <v>341</v>
      </c>
      <c r="D109" s="16">
        <v>450</v>
      </c>
      <c r="E109" s="16">
        <v>515</v>
      </c>
      <c r="F109">
        <f t="shared" ref="F109:F120" si="6">SQRT(1.854/C109)</f>
        <v>7.3735677569461353E-2</v>
      </c>
      <c r="H109" s="16">
        <v>100</v>
      </c>
      <c r="I109" s="16">
        <v>340</v>
      </c>
      <c r="J109" s="16">
        <v>538</v>
      </c>
      <c r="K109" s="16">
        <v>646</v>
      </c>
    </row>
    <row r="110" spans="2:11" x14ac:dyDescent="0.25">
      <c r="B110" s="16">
        <v>200</v>
      </c>
      <c r="C110" s="16">
        <v>315</v>
      </c>
      <c r="D110" s="16">
        <v>415</v>
      </c>
      <c r="E110" s="16">
        <v>480</v>
      </c>
      <c r="F110">
        <f t="shared" si="6"/>
        <v>7.6718409040557448E-2</v>
      </c>
      <c r="H110" s="16">
        <v>200</v>
      </c>
      <c r="I110" s="16">
        <v>310</v>
      </c>
      <c r="J110" s="16">
        <v>476</v>
      </c>
      <c r="K110" s="16">
        <v>616</v>
      </c>
    </row>
    <row r="111" spans="2:11" x14ac:dyDescent="0.25">
      <c r="B111" s="16">
        <v>300</v>
      </c>
      <c r="C111" s="16">
        <v>284</v>
      </c>
      <c r="D111" s="16">
        <v>370</v>
      </c>
      <c r="E111" s="16">
        <v>440</v>
      </c>
      <c r="F111">
        <f t="shared" si="6"/>
        <v>8.0797085430629911E-2</v>
      </c>
      <c r="H111" s="16">
        <v>300</v>
      </c>
      <c r="I111" s="16">
        <v>285</v>
      </c>
      <c r="J111" s="16">
        <v>401</v>
      </c>
      <c r="K111" s="16">
        <v>590</v>
      </c>
    </row>
    <row r="112" spans="2:11" x14ac:dyDescent="0.25">
      <c r="B112" s="16">
        <v>400</v>
      </c>
      <c r="C112" s="16">
        <v>265</v>
      </c>
      <c r="D112" s="16">
        <v>335</v>
      </c>
      <c r="E112" s="16">
        <v>400</v>
      </c>
      <c r="F112">
        <f t="shared" si="6"/>
        <v>8.3643448130109627E-2</v>
      </c>
      <c r="H112" s="16">
        <v>400</v>
      </c>
      <c r="I112" s="16">
        <v>268</v>
      </c>
      <c r="J112" s="16">
        <v>355</v>
      </c>
      <c r="K112" s="16">
        <v>537</v>
      </c>
    </row>
    <row r="113" spans="2:11" x14ac:dyDescent="0.25">
      <c r="B113" s="16">
        <v>500</v>
      </c>
      <c r="C113" s="16">
        <v>245</v>
      </c>
      <c r="D113" s="16">
        <v>293</v>
      </c>
      <c r="E113" s="16">
        <v>355</v>
      </c>
      <c r="F113">
        <f t="shared" si="6"/>
        <v>8.6990499129361881E-2</v>
      </c>
      <c r="H113" s="16">
        <v>500</v>
      </c>
      <c r="I113" s="16">
        <v>244</v>
      </c>
      <c r="J113" s="16">
        <v>313</v>
      </c>
      <c r="K113" s="16">
        <v>478</v>
      </c>
    </row>
    <row r="114" spans="2:11" x14ac:dyDescent="0.25">
      <c r="B114" s="16">
        <v>600</v>
      </c>
      <c r="C114" s="16">
        <v>235</v>
      </c>
      <c r="D114" s="16">
        <v>257</v>
      </c>
      <c r="E114" s="16">
        <v>310</v>
      </c>
      <c r="F114">
        <f t="shared" si="6"/>
        <v>8.8822078911313829E-2</v>
      </c>
      <c r="H114" s="16">
        <v>600</v>
      </c>
      <c r="I114" s="16">
        <v>225</v>
      </c>
      <c r="J114" s="16">
        <v>267</v>
      </c>
      <c r="K114" s="16">
        <v>398</v>
      </c>
    </row>
    <row r="115" spans="2:11" x14ac:dyDescent="0.25">
      <c r="B115" s="16">
        <v>700</v>
      </c>
      <c r="C115" s="16">
        <v>230</v>
      </c>
      <c r="D115" s="16">
        <v>232</v>
      </c>
      <c r="E115" s="16">
        <v>260</v>
      </c>
      <c r="F115">
        <f t="shared" si="6"/>
        <v>8.9782345509667946E-2</v>
      </c>
      <c r="H115" s="16">
        <v>700</v>
      </c>
      <c r="I115" s="16">
        <v>206</v>
      </c>
      <c r="J115" s="16">
        <v>238</v>
      </c>
      <c r="K115" s="16">
        <v>325</v>
      </c>
    </row>
    <row r="116" spans="2:11" x14ac:dyDescent="0.25">
      <c r="B116" s="16">
        <v>800</v>
      </c>
      <c r="C116" s="16">
        <v>220</v>
      </c>
      <c r="D116" s="16">
        <v>220</v>
      </c>
      <c r="E116" s="16">
        <v>220</v>
      </c>
      <c r="F116">
        <f t="shared" si="6"/>
        <v>9.1800178252946368E-2</v>
      </c>
      <c r="H116" s="16">
        <v>800</v>
      </c>
      <c r="I116" s="16">
        <v>182</v>
      </c>
      <c r="J116" s="16">
        <v>198</v>
      </c>
      <c r="K116" s="16">
        <v>265</v>
      </c>
    </row>
    <row r="117" spans="2:11" x14ac:dyDescent="0.25">
      <c r="B117" s="16">
        <v>900</v>
      </c>
      <c r="C117" s="16">
        <v>220</v>
      </c>
      <c r="D117" s="16">
        <v>220</v>
      </c>
      <c r="E117" s="16">
        <v>220</v>
      </c>
      <c r="F117">
        <f t="shared" si="6"/>
        <v>9.1800178252946368E-2</v>
      </c>
      <c r="H117" s="16">
        <v>900</v>
      </c>
      <c r="I117" s="16">
        <v>150</v>
      </c>
      <c r="J117" s="16">
        <v>164</v>
      </c>
      <c r="K117" s="16">
        <v>183</v>
      </c>
    </row>
    <row r="118" spans="2:11" x14ac:dyDescent="0.25">
      <c r="B118" s="16">
        <v>1000</v>
      </c>
      <c r="C118" s="16">
        <v>220</v>
      </c>
      <c r="D118" s="16">
        <v>220</v>
      </c>
      <c r="E118" s="16">
        <v>220</v>
      </c>
      <c r="F118">
        <f t="shared" si="6"/>
        <v>9.1800178252946368E-2</v>
      </c>
      <c r="H118" s="16">
        <v>1000</v>
      </c>
      <c r="I118" s="16">
        <v>130</v>
      </c>
      <c r="J118" s="16">
        <v>131</v>
      </c>
      <c r="K118" s="16">
        <v>131</v>
      </c>
    </row>
    <row r="119" spans="2:11" x14ac:dyDescent="0.25">
      <c r="B119" s="16">
        <v>1100</v>
      </c>
      <c r="C119" s="16">
        <v>220</v>
      </c>
      <c r="D119" s="16">
        <v>220</v>
      </c>
      <c r="E119" s="16">
        <v>220</v>
      </c>
      <c r="F119">
        <f t="shared" si="6"/>
        <v>9.1800178252946368E-2</v>
      </c>
      <c r="H119" s="16">
        <v>1100</v>
      </c>
      <c r="I119" s="16">
        <v>131</v>
      </c>
      <c r="J119" s="16">
        <v>131</v>
      </c>
      <c r="K119" s="16">
        <v>132</v>
      </c>
    </row>
    <row r="120" spans="2:11" x14ac:dyDescent="0.25">
      <c r="B120" s="16">
        <v>1200</v>
      </c>
      <c r="C120" s="16">
        <v>220</v>
      </c>
      <c r="D120" s="16">
        <v>220</v>
      </c>
      <c r="E120" s="16">
        <v>220</v>
      </c>
      <c r="F120">
        <f t="shared" si="6"/>
        <v>9.1800178252946368E-2</v>
      </c>
      <c r="H120" s="16">
        <v>1200</v>
      </c>
      <c r="I120" s="16">
        <v>130</v>
      </c>
      <c r="J120" s="16">
        <v>131</v>
      </c>
      <c r="K120" s="16">
        <v>132</v>
      </c>
    </row>
    <row r="146" spans="2:7" x14ac:dyDescent="0.25">
      <c r="B146" s="34" t="s">
        <v>59</v>
      </c>
      <c r="C146" s="34"/>
      <c r="D146" s="35"/>
      <c r="E146" s="35"/>
      <c r="F146" s="35"/>
      <c r="G146" s="36"/>
    </row>
    <row r="147" spans="2:7" x14ac:dyDescent="0.25">
      <c r="B147" s="34"/>
      <c r="C147" s="34"/>
      <c r="D147" s="35"/>
      <c r="E147" s="35"/>
      <c r="F147" s="35"/>
      <c r="G147" s="36"/>
    </row>
    <row r="148" spans="2:7" ht="24" x14ac:dyDescent="0.25">
      <c r="B148" s="44" t="s">
        <v>35</v>
      </c>
      <c r="C148" s="44" t="s">
        <v>48</v>
      </c>
      <c r="D148" s="44" t="s">
        <v>38</v>
      </c>
      <c r="E148" s="44" t="s">
        <v>39</v>
      </c>
      <c r="F148" s="44" t="s">
        <v>46</v>
      </c>
      <c r="G148" s="39" t="s">
        <v>37</v>
      </c>
    </row>
    <row r="149" spans="2:7" ht="18.75" x14ac:dyDescent="0.25">
      <c r="B149" s="45" t="s">
        <v>51</v>
      </c>
      <c r="C149" s="45" t="s">
        <v>49</v>
      </c>
      <c r="D149" s="45"/>
      <c r="E149" s="45"/>
      <c r="F149" s="45" t="s">
        <v>47</v>
      </c>
      <c r="G149" s="46" t="s">
        <v>58</v>
      </c>
    </row>
    <row r="150" spans="2:7" x14ac:dyDescent="0.25">
      <c r="B150" s="30">
        <v>0</v>
      </c>
      <c r="C150" s="28"/>
      <c r="D150" s="23">
        <v>0.12</v>
      </c>
      <c r="E150" s="23">
        <f>2*F150-D150</f>
        <v>6.3600356505892741E-2</v>
      </c>
      <c r="F150" s="23">
        <f>SQRT(1.854/G150)</f>
        <v>9.1800178252946368E-2</v>
      </c>
      <c r="G150" s="24">
        <v>220</v>
      </c>
    </row>
    <row r="151" spans="2:7" x14ac:dyDescent="0.25">
      <c r="B151" s="30">
        <v>100</v>
      </c>
      <c r="C151" s="30"/>
      <c r="D151" s="23">
        <v>0.13</v>
      </c>
      <c r="E151" s="23">
        <f t="shared" ref="E151:E162" si="7">2*F151-D151</f>
        <v>5.3600356505892732E-2</v>
      </c>
      <c r="F151" s="23">
        <f t="shared" ref="F151:F162" si="8">SQRT(1.854/G151)</f>
        <v>9.1800178252946368E-2</v>
      </c>
      <c r="G151" s="24">
        <v>220</v>
      </c>
    </row>
    <row r="152" spans="2:7" x14ac:dyDescent="0.25">
      <c r="B152" s="30">
        <v>200</v>
      </c>
      <c r="C152" s="30"/>
      <c r="D152" s="23">
        <v>0.12</v>
      </c>
      <c r="E152" s="23">
        <f t="shared" si="7"/>
        <v>6.3600356505892741E-2</v>
      </c>
      <c r="F152" s="23">
        <f t="shared" si="8"/>
        <v>9.1800178252946368E-2</v>
      </c>
      <c r="G152" s="24">
        <v>220</v>
      </c>
    </row>
    <row r="153" spans="2:7" x14ac:dyDescent="0.25">
      <c r="B153" s="30">
        <v>300</v>
      </c>
      <c r="C153" s="28"/>
      <c r="D153" s="23">
        <v>0.125</v>
      </c>
      <c r="E153" s="23">
        <f t="shared" si="7"/>
        <v>5.8600356505892737E-2</v>
      </c>
      <c r="F153" s="23">
        <f t="shared" si="8"/>
        <v>9.1800178252946368E-2</v>
      </c>
      <c r="G153" s="24">
        <v>220</v>
      </c>
    </row>
    <row r="154" spans="2:7" x14ac:dyDescent="0.25">
      <c r="B154" s="30">
        <v>400</v>
      </c>
      <c r="C154" s="30"/>
      <c r="D154" s="23">
        <v>0.12</v>
      </c>
      <c r="E154" s="23">
        <f t="shared" si="7"/>
        <v>6.3600356505892741E-2</v>
      </c>
      <c r="F154" s="23">
        <f t="shared" si="8"/>
        <v>9.1800178252946368E-2</v>
      </c>
      <c r="G154" s="24">
        <v>220</v>
      </c>
    </row>
    <row r="155" spans="2:7" x14ac:dyDescent="0.25">
      <c r="B155" s="30">
        <v>500</v>
      </c>
      <c r="C155" s="30"/>
      <c r="D155" s="23">
        <v>0.12</v>
      </c>
      <c r="E155" s="23">
        <f t="shared" si="7"/>
        <v>6.3600356505892741E-2</v>
      </c>
      <c r="F155" s="23">
        <f t="shared" si="8"/>
        <v>9.1800178252946368E-2</v>
      </c>
      <c r="G155" s="24">
        <v>220</v>
      </c>
    </row>
    <row r="156" spans="2:7" x14ac:dyDescent="0.25">
      <c r="B156" s="30">
        <v>600</v>
      </c>
      <c r="C156" s="28"/>
      <c r="D156" s="23">
        <v>0.13</v>
      </c>
      <c r="E156" s="23">
        <f t="shared" si="7"/>
        <v>5.3600356505892732E-2</v>
      </c>
      <c r="F156" s="23">
        <f t="shared" si="8"/>
        <v>9.1800178252946368E-2</v>
      </c>
      <c r="G156" s="24">
        <v>220</v>
      </c>
    </row>
    <row r="157" spans="2:7" x14ac:dyDescent="0.25">
      <c r="B157" s="30">
        <v>700</v>
      </c>
      <c r="C157" s="30"/>
      <c r="D157" s="23">
        <v>0.12</v>
      </c>
      <c r="E157" s="23">
        <f t="shared" si="7"/>
        <v>6.3600356505892741E-2</v>
      </c>
      <c r="F157" s="23">
        <f t="shared" si="8"/>
        <v>9.1800178252946368E-2</v>
      </c>
      <c r="G157" s="24">
        <v>220</v>
      </c>
    </row>
    <row r="158" spans="2:7" x14ac:dyDescent="0.25">
      <c r="B158" s="30">
        <v>800</v>
      </c>
      <c r="C158" s="30"/>
      <c r="D158" s="23">
        <v>0.12</v>
      </c>
      <c r="E158" s="23">
        <f t="shared" si="7"/>
        <v>6.3600356505892741E-2</v>
      </c>
      <c r="F158" s="23">
        <f t="shared" si="8"/>
        <v>9.1800178252946368E-2</v>
      </c>
      <c r="G158" s="24">
        <v>220</v>
      </c>
    </row>
    <row r="159" spans="2:7" x14ac:dyDescent="0.25">
      <c r="B159" s="30">
        <v>900</v>
      </c>
      <c r="C159" s="28"/>
      <c r="D159" s="23">
        <v>0.126</v>
      </c>
      <c r="E159" s="23">
        <f t="shared" si="7"/>
        <v>5.7600356505892736E-2</v>
      </c>
      <c r="F159" s="23">
        <f t="shared" si="8"/>
        <v>9.1800178252946368E-2</v>
      </c>
      <c r="G159" s="24">
        <v>220</v>
      </c>
    </row>
    <row r="160" spans="2:7" x14ac:dyDescent="0.25">
      <c r="B160" s="30">
        <v>1000</v>
      </c>
      <c r="C160" s="30"/>
      <c r="D160" s="23">
        <v>0.12</v>
      </c>
      <c r="E160" s="23">
        <f t="shared" si="7"/>
        <v>6.3600356505892741E-2</v>
      </c>
      <c r="F160" s="23">
        <f t="shared" si="8"/>
        <v>9.1800178252946368E-2</v>
      </c>
      <c r="G160" s="24">
        <v>220</v>
      </c>
    </row>
    <row r="161" spans="2:7" x14ac:dyDescent="0.25">
      <c r="B161" s="30">
        <v>1100</v>
      </c>
      <c r="C161" s="30"/>
      <c r="D161" s="23">
        <v>0.127</v>
      </c>
      <c r="E161" s="23">
        <f t="shared" si="7"/>
        <v>5.6600356505892735E-2</v>
      </c>
      <c r="F161" s="23">
        <f t="shared" si="8"/>
        <v>9.1800178252946368E-2</v>
      </c>
      <c r="G161" s="24">
        <v>220</v>
      </c>
    </row>
    <row r="162" spans="2:7" x14ac:dyDescent="0.25">
      <c r="B162" s="30">
        <v>1200</v>
      </c>
      <c r="C162" s="28"/>
      <c r="D162" s="23">
        <v>0.125</v>
      </c>
      <c r="E162" s="23">
        <f t="shared" si="7"/>
        <v>5.8600356505892737E-2</v>
      </c>
      <c r="F162" s="23">
        <f t="shared" si="8"/>
        <v>9.1800178252946368E-2</v>
      </c>
      <c r="G162" s="24">
        <v>220</v>
      </c>
    </row>
  </sheetData>
  <mergeCells count="13">
    <mergeCell ref="B2:E2"/>
    <mergeCell ref="C106:E106"/>
    <mergeCell ref="I55:K55"/>
    <mergeCell ref="I56:K56"/>
    <mergeCell ref="I105:K105"/>
    <mergeCell ref="I106:K106"/>
    <mergeCell ref="C55:E55"/>
    <mergeCell ref="C105:E105"/>
    <mergeCell ref="C6:E6"/>
    <mergeCell ref="C7:E7"/>
    <mergeCell ref="I5:K5"/>
    <mergeCell ref="I6:K6"/>
    <mergeCell ref="C56:E5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3"/>
  <sheetViews>
    <sheetView workbookViewId="0">
      <selection activeCell="I1" sqref="I1"/>
    </sheetView>
  </sheetViews>
  <sheetFormatPr defaultRowHeight="15" x14ac:dyDescent="0.25"/>
  <sheetData>
    <row r="5" spans="3:7" ht="15.75" thickBot="1" x14ac:dyDescent="0.3"/>
    <row r="6" spans="3:7" ht="16.5" thickBot="1" x14ac:dyDescent="0.3">
      <c r="C6" s="2" t="s">
        <v>0</v>
      </c>
      <c r="D6" s="1" t="s">
        <v>1</v>
      </c>
      <c r="E6" s="1" t="s">
        <v>2</v>
      </c>
      <c r="F6" s="1" t="s">
        <v>3</v>
      </c>
      <c r="G6" s="1" t="s">
        <v>4</v>
      </c>
    </row>
    <row r="7" spans="3:7" ht="15.75" x14ac:dyDescent="0.25">
      <c r="C7" s="3" t="s">
        <v>5</v>
      </c>
      <c r="D7" s="5" t="s">
        <v>32</v>
      </c>
      <c r="E7" s="5" t="s">
        <v>6</v>
      </c>
      <c r="F7" s="5" t="s">
        <v>7</v>
      </c>
      <c r="G7" s="5" t="s">
        <v>8</v>
      </c>
    </row>
    <row r="8" spans="3:7" ht="15.75" x14ac:dyDescent="0.25">
      <c r="C8" s="3" t="s">
        <v>9</v>
      </c>
      <c r="D8" s="5" t="s">
        <v>10</v>
      </c>
      <c r="E8" s="5" t="s">
        <v>11</v>
      </c>
      <c r="F8" s="5" t="s">
        <v>12</v>
      </c>
      <c r="G8" s="5" t="s">
        <v>13</v>
      </c>
    </row>
    <row r="9" spans="3:7" ht="15.75" x14ac:dyDescent="0.25">
      <c r="C9" s="3" t="s">
        <v>14</v>
      </c>
      <c r="D9" s="5" t="s">
        <v>15</v>
      </c>
      <c r="E9" s="5" t="s">
        <v>16</v>
      </c>
      <c r="F9" s="5" t="s">
        <v>17</v>
      </c>
      <c r="G9" s="5" t="s">
        <v>18</v>
      </c>
    </row>
    <row r="10" spans="3:7" ht="15.75" x14ac:dyDescent="0.25">
      <c r="C10" s="3" t="s">
        <v>19</v>
      </c>
      <c r="D10" s="5" t="s">
        <v>20</v>
      </c>
      <c r="E10" s="5" t="s">
        <v>21</v>
      </c>
      <c r="F10" s="5" t="s">
        <v>22</v>
      </c>
      <c r="G10" s="5" t="s">
        <v>23</v>
      </c>
    </row>
    <row r="11" spans="3:7" ht="16.5" thickBot="1" x14ac:dyDescent="0.3">
      <c r="C11" s="4" t="s">
        <v>14</v>
      </c>
      <c r="D11" s="6" t="s">
        <v>24</v>
      </c>
      <c r="E11" s="6" t="s">
        <v>25</v>
      </c>
      <c r="F11" s="6" t="s">
        <v>26</v>
      </c>
      <c r="G11" s="6" t="s">
        <v>27</v>
      </c>
    </row>
    <row r="12" spans="3:7" ht="16.5" thickBot="1" x14ac:dyDescent="0.3">
      <c r="C12" s="7" t="s">
        <v>28</v>
      </c>
      <c r="D12" s="8" t="s">
        <v>29</v>
      </c>
      <c r="E12" s="9">
        <v>194774</v>
      </c>
      <c r="F12" s="8" t="s">
        <v>30</v>
      </c>
      <c r="G12" s="8" t="s">
        <v>31</v>
      </c>
    </row>
    <row r="13" spans="3:7" ht="15.75" x14ac:dyDescent="0.25">
      <c r="D13" s="10"/>
      <c r="E13" s="10"/>
      <c r="F13" s="10"/>
      <c r="G1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opLeftCell="A96" zoomScaleNormal="100" workbookViewId="0">
      <selection activeCell="B100" sqref="B100:G116"/>
    </sheetView>
  </sheetViews>
  <sheetFormatPr defaultRowHeight="15" x14ac:dyDescent="0.25"/>
  <cols>
    <col min="2" max="2" width="10.42578125" customWidth="1"/>
    <col min="3" max="3" width="16" customWidth="1"/>
    <col min="4" max="4" width="10" customWidth="1"/>
    <col min="5" max="5" width="10.28515625" customWidth="1"/>
    <col min="6" max="6" width="11.140625" customWidth="1"/>
    <col min="7" max="7" width="12" customWidth="1"/>
    <col min="8" max="8" width="9.140625" customWidth="1"/>
    <col min="9" max="9" width="10.7109375" customWidth="1"/>
    <col min="10" max="10" width="15" customWidth="1"/>
    <col min="11" max="11" width="11" customWidth="1"/>
    <col min="13" max="13" width="11.42578125" customWidth="1"/>
    <col min="14" max="14" width="12" customWidth="1"/>
    <col min="15" max="15" width="11" customWidth="1"/>
    <col min="16" max="16" width="10.140625" customWidth="1"/>
    <col min="17" max="17" width="14.85546875" customWidth="1"/>
    <col min="18" max="18" width="8.28515625" customWidth="1"/>
    <col min="20" max="20" width="11.85546875" customWidth="1"/>
    <col min="21" max="21" width="12.140625" customWidth="1"/>
    <col min="22" max="22" width="15.28515625" customWidth="1"/>
  </cols>
  <sheetData>
    <row r="1" spans="2:22" ht="24.95" customHeight="1" x14ac:dyDescent="0.25">
      <c r="B1" s="53" t="s">
        <v>45</v>
      </c>
      <c r="C1" s="53"/>
      <c r="D1" s="53"/>
      <c r="E1" s="53"/>
      <c r="F1" s="53"/>
      <c r="G1" s="53"/>
    </row>
    <row r="2" spans="2:22" x14ac:dyDescent="0.25">
      <c r="B2" t="s">
        <v>50</v>
      </c>
      <c r="I2" t="s">
        <v>52</v>
      </c>
      <c r="P2" t="s">
        <v>56</v>
      </c>
    </row>
    <row r="4" spans="2:22" ht="24" customHeight="1" x14ac:dyDescent="0.25">
      <c r="B4" s="51" t="s">
        <v>40</v>
      </c>
      <c r="C4" s="38" t="s">
        <v>48</v>
      </c>
      <c r="D4" s="51" t="s">
        <v>38</v>
      </c>
      <c r="E4" s="51" t="s">
        <v>39</v>
      </c>
      <c r="F4" s="38" t="s">
        <v>46</v>
      </c>
      <c r="G4" s="39" t="s">
        <v>37</v>
      </c>
      <c r="I4" s="38" t="s">
        <v>35</v>
      </c>
      <c r="J4" s="38" t="s">
        <v>48</v>
      </c>
      <c r="K4" s="38" t="s">
        <v>38</v>
      </c>
      <c r="L4" s="38" t="s">
        <v>39</v>
      </c>
      <c r="M4" s="38" t="s">
        <v>46</v>
      </c>
      <c r="N4" s="39" t="s">
        <v>37</v>
      </c>
      <c r="P4" s="38" t="s">
        <v>35</v>
      </c>
      <c r="Q4" s="38" t="s">
        <v>48</v>
      </c>
      <c r="R4" s="38" t="s">
        <v>38</v>
      </c>
      <c r="S4" s="38" t="s">
        <v>39</v>
      </c>
      <c r="T4" s="38" t="s">
        <v>46</v>
      </c>
      <c r="U4" s="39" t="s">
        <v>37</v>
      </c>
    </row>
    <row r="5" spans="2:22" ht="18.95" customHeight="1" x14ac:dyDescent="0.25">
      <c r="B5" s="52"/>
      <c r="C5" s="40" t="s">
        <v>49</v>
      </c>
      <c r="D5" s="52"/>
      <c r="E5" s="52"/>
      <c r="F5" s="40" t="s">
        <v>47</v>
      </c>
      <c r="G5" s="41" t="s">
        <v>57</v>
      </c>
      <c r="I5" s="40" t="s">
        <v>51</v>
      </c>
      <c r="J5" s="40" t="s">
        <v>49</v>
      </c>
      <c r="K5" s="40"/>
      <c r="L5" s="40"/>
      <c r="M5" s="40" t="s">
        <v>47</v>
      </c>
      <c r="N5" s="41" t="s">
        <v>57</v>
      </c>
      <c r="P5" s="40" t="s">
        <v>51</v>
      </c>
      <c r="Q5" s="40" t="s">
        <v>49</v>
      </c>
      <c r="R5" s="40"/>
      <c r="S5" s="40"/>
      <c r="T5" s="40" t="s">
        <v>47</v>
      </c>
      <c r="U5" s="41" t="s">
        <v>57</v>
      </c>
    </row>
    <row r="6" spans="2:22" x14ac:dyDescent="0.25">
      <c r="B6" s="27"/>
      <c r="C6" s="28">
        <v>10</v>
      </c>
      <c r="D6" s="23">
        <f>SQRT(1.854/G6)</f>
        <v>8.2408790739876725E-2</v>
      </c>
      <c r="E6" s="23">
        <f>2*F6-D6</f>
        <v>8.2408790739876725E-2</v>
      </c>
      <c r="F6" s="23">
        <f t="shared" ref="F6:F44" si="0">SQRT(1.854/G6)</f>
        <v>8.2408790739876725E-2</v>
      </c>
      <c r="G6" s="25">
        <v>273</v>
      </c>
      <c r="I6" s="27"/>
      <c r="J6" s="28">
        <v>10</v>
      </c>
      <c r="K6" s="23">
        <v>7.2999999999999995E-2</v>
      </c>
      <c r="L6" s="23">
        <f>2*M6-K6</f>
        <v>7.4688065549936553E-2</v>
      </c>
      <c r="M6" s="23">
        <f t="shared" ref="M6:M44" si="1">SQRT(1.854/N6)</f>
        <v>7.3844032774968274E-2</v>
      </c>
      <c r="N6" s="25">
        <v>340</v>
      </c>
      <c r="P6" s="27"/>
      <c r="Q6" s="28">
        <v>10</v>
      </c>
      <c r="R6" s="23">
        <v>7.2999999999999995E-2</v>
      </c>
      <c r="S6" s="23">
        <f>2*T6-R6</f>
        <v>6.781504537991527E-2</v>
      </c>
      <c r="T6" s="23">
        <f>SQRT(1.854/U6)</f>
        <v>7.0407522689957633E-2</v>
      </c>
      <c r="U6" s="25">
        <v>374</v>
      </c>
    </row>
    <row r="7" spans="2:22" x14ac:dyDescent="0.25">
      <c r="B7" s="29">
        <v>0</v>
      </c>
      <c r="C7" s="30">
        <v>20</v>
      </c>
      <c r="D7" s="23">
        <v>7.3999999999999996E-2</v>
      </c>
      <c r="E7" s="23">
        <f t="shared" ref="E7:E44" si="2">2*F7-D7</f>
        <v>7.7759862614003181E-2</v>
      </c>
      <c r="F7" s="23">
        <f t="shared" si="0"/>
        <v>7.5879931307001589E-2</v>
      </c>
      <c r="G7" s="24">
        <v>322</v>
      </c>
      <c r="I7" s="29">
        <v>0</v>
      </c>
      <c r="J7" s="30">
        <v>20</v>
      </c>
      <c r="K7" s="23">
        <v>5.8000000000000003E-2</v>
      </c>
      <c r="L7" s="23">
        <f t="shared" ref="L7:L44" si="3">2*M7-K7</f>
        <v>6.0965002230593805E-2</v>
      </c>
      <c r="M7" s="23">
        <f t="shared" si="1"/>
        <v>5.9482501115296904E-2</v>
      </c>
      <c r="N7" s="24">
        <v>524</v>
      </c>
      <c r="P7" s="29">
        <v>0</v>
      </c>
      <c r="Q7" s="30">
        <v>20</v>
      </c>
      <c r="R7" s="23">
        <v>5.8000000000000003E-2</v>
      </c>
      <c r="S7" s="23">
        <f t="shared" ref="S7:S44" si="4">2*T7-R7</f>
        <v>5.4591842852504534E-2</v>
      </c>
      <c r="T7" s="23">
        <f t="shared" ref="T7:T44" si="5">SQRT(1.854/U7)</f>
        <v>5.6295921426252268E-2</v>
      </c>
      <c r="U7" s="24">
        <v>585</v>
      </c>
    </row>
    <row r="8" spans="2:22" x14ac:dyDescent="0.25">
      <c r="B8" s="31"/>
      <c r="C8" s="30">
        <v>30</v>
      </c>
      <c r="D8" s="23">
        <v>6.3E-2</v>
      </c>
      <c r="E8" s="23">
        <f t="shared" si="2"/>
        <v>7.3161668614922598E-2</v>
      </c>
      <c r="F8" s="23">
        <f t="shared" si="0"/>
        <v>6.8080834307461299E-2</v>
      </c>
      <c r="G8" s="24">
        <v>400</v>
      </c>
      <c r="I8" s="31"/>
      <c r="J8" s="30">
        <v>30</v>
      </c>
      <c r="K8" s="23">
        <v>5.3999999999999999E-2</v>
      </c>
      <c r="L8" s="23">
        <f t="shared" si="3"/>
        <v>5.7641683730667949E-2</v>
      </c>
      <c r="M8" s="23">
        <f t="shared" si="1"/>
        <v>5.5820841865333974E-2</v>
      </c>
      <c r="N8" s="24">
        <v>595</v>
      </c>
      <c r="P8" s="31"/>
      <c r="Q8" s="30">
        <v>30</v>
      </c>
      <c r="R8" s="23">
        <v>5.3999999999999999E-2</v>
      </c>
      <c r="S8" s="23">
        <f t="shared" si="4"/>
        <v>5.2650049830435412E-2</v>
      </c>
      <c r="T8" s="23">
        <f t="shared" si="5"/>
        <v>5.3325024915217706E-2</v>
      </c>
      <c r="U8" s="24">
        <v>652</v>
      </c>
    </row>
    <row r="9" spans="2:22" x14ac:dyDescent="0.25">
      <c r="B9" s="27"/>
      <c r="C9" s="28">
        <v>10</v>
      </c>
      <c r="D9" s="22">
        <v>8.2000000000000003E-2</v>
      </c>
      <c r="E9" s="23">
        <f t="shared" si="2"/>
        <v>8.4347953973124598E-2</v>
      </c>
      <c r="F9" s="23">
        <f t="shared" si="0"/>
        <v>8.3173976986562301E-2</v>
      </c>
      <c r="G9" s="24">
        <v>268</v>
      </c>
      <c r="I9" s="27"/>
      <c r="J9" s="28">
        <v>10</v>
      </c>
      <c r="K9" s="22">
        <v>7.9000000000000001E-2</v>
      </c>
      <c r="L9" s="23">
        <f t="shared" si="3"/>
        <v>7.4926250960725624E-2</v>
      </c>
      <c r="M9" s="23">
        <f t="shared" si="1"/>
        <v>7.6963125480362812E-2</v>
      </c>
      <c r="N9" s="24">
        <v>313</v>
      </c>
      <c r="P9" s="27"/>
      <c r="Q9" s="28">
        <v>10</v>
      </c>
      <c r="R9" s="22">
        <v>7.3999999999999996E-2</v>
      </c>
      <c r="S9" s="23">
        <f t="shared" si="4"/>
        <v>7.5682443315366846E-2</v>
      </c>
      <c r="T9" s="23">
        <f t="shared" si="5"/>
        <v>7.4841221657683421E-2</v>
      </c>
      <c r="U9" s="24">
        <v>331</v>
      </c>
      <c r="V9" s="43"/>
    </row>
    <row r="10" spans="2:22" x14ac:dyDescent="0.25">
      <c r="B10" s="29">
        <v>100</v>
      </c>
      <c r="C10" s="30">
        <v>20</v>
      </c>
      <c r="D10" s="22">
        <v>7.2999999999999995E-2</v>
      </c>
      <c r="E10" s="23">
        <f t="shared" si="2"/>
        <v>8.04368180811149E-2</v>
      </c>
      <c r="F10" s="23">
        <f t="shared" si="0"/>
        <v>7.6718409040557448E-2</v>
      </c>
      <c r="G10" s="24">
        <v>315</v>
      </c>
      <c r="I10" s="29">
        <v>100</v>
      </c>
      <c r="J10" s="30">
        <v>20</v>
      </c>
      <c r="K10" s="22">
        <v>6.2E-2</v>
      </c>
      <c r="L10" s="23">
        <f t="shared" si="3"/>
        <v>6.1655657571679817E-2</v>
      </c>
      <c r="M10" s="23">
        <f t="shared" si="1"/>
        <v>6.1827828785839908E-2</v>
      </c>
      <c r="N10" s="24">
        <v>485</v>
      </c>
      <c r="P10" s="29">
        <v>100</v>
      </c>
      <c r="Q10" s="30">
        <v>20</v>
      </c>
      <c r="R10" s="22">
        <v>6.2E-2</v>
      </c>
      <c r="S10" s="23">
        <f t="shared" si="4"/>
        <v>5.7652005067204443E-2</v>
      </c>
      <c r="T10" s="23">
        <f t="shared" si="5"/>
        <v>5.9826002533602221E-2</v>
      </c>
      <c r="U10" s="24">
        <v>518</v>
      </c>
    </row>
    <row r="11" spans="2:22" x14ac:dyDescent="0.25">
      <c r="B11" s="31"/>
      <c r="C11" s="30">
        <v>30</v>
      </c>
      <c r="D11" s="22">
        <v>6.7000000000000004E-2</v>
      </c>
      <c r="E11" s="23">
        <f t="shared" si="2"/>
        <v>7.0896282094132679E-2</v>
      </c>
      <c r="F11" s="23">
        <f t="shared" si="0"/>
        <v>6.8948141047066341E-2</v>
      </c>
      <c r="G11" s="24">
        <v>390</v>
      </c>
      <c r="I11" s="31"/>
      <c r="J11" s="30">
        <v>30</v>
      </c>
      <c r="K11" s="22">
        <v>5.8999999999999997E-2</v>
      </c>
      <c r="L11" s="23">
        <f t="shared" si="3"/>
        <v>5.6490819965930097E-2</v>
      </c>
      <c r="M11" s="23">
        <f t="shared" si="1"/>
        <v>5.7745409982965047E-2</v>
      </c>
      <c r="N11" s="24">
        <v>556</v>
      </c>
      <c r="P11" s="31"/>
      <c r="Q11" s="30">
        <v>30</v>
      </c>
      <c r="R11" s="22">
        <v>5.3999999999999999E-2</v>
      </c>
      <c r="S11" s="23">
        <f t="shared" si="4"/>
        <v>5.4929334891938082E-2</v>
      </c>
      <c r="T11" s="23">
        <f t="shared" si="5"/>
        <v>5.4464667445969041E-2</v>
      </c>
      <c r="U11" s="24">
        <v>625</v>
      </c>
    </row>
    <row r="12" spans="2:22" x14ac:dyDescent="0.25">
      <c r="B12" s="27"/>
      <c r="C12" s="28">
        <v>10</v>
      </c>
      <c r="D12" s="22">
        <v>8.4000000000000005E-2</v>
      </c>
      <c r="E12" s="23">
        <f t="shared" si="2"/>
        <v>8.4887764278756814E-2</v>
      </c>
      <c r="F12" s="23">
        <f t="shared" si="0"/>
        <v>8.4443882139378409E-2</v>
      </c>
      <c r="G12" s="24">
        <v>260</v>
      </c>
      <c r="I12" s="27"/>
      <c r="J12" s="28">
        <v>10</v>
      </c>
      <c r="K12" s="22">
        <v>7.9000000000000001E-2</v>
      </c>
      <c r="L12" s="23">
        <f t="shared" si="3"/>
        <v>7.955277686261901E-2</v>
      </c>
      <c r="M12" s="23">
        <f t="shared" si="1"/>
        <v>7.9276388431309505E-2</v>
      </c>
      <c r="N12" s="24">
        <v>295</v>
      </c>
      <c r="P12" s="27"/>
      <c r="Q12" s="28">
        <v>10</v>
      </c>
      <c r="R12" s="22">
        <v>7.9000000000000001E-2</v>
      </c>
      <c r="S12" s="23">
        <f t="shared" si="4"/>
        <v>7.6931889292603181E-2</v>
      </c>
      <c r="T12" s="23">
        <f t="shared" si="5"/>
        <v>7.7965944646301591E-2</v>
      </c>
      <c r="U12" s="24">
        <v>305</v>
      </c>
    </row>
    <row r="13" spans="2:22" x14ac:dyDescent="0.25">
      <c r="B13" s="29">
        <v>200</v>
      </c>
      <c r="C13" s="30">
        <v>20</v>
      </c>
      <c r="D13" s="22">
        <v>7.8E-2</v>
      </c>
      <c r="E13" s="23">
        <f t="shared" si="2"/>
        <v>7.8188145651663529E-2</v>
      </c>
      <c r="F13" s="23">
        <f t="shared" si="0"/>
        <v>7.8094072825831765E-2</v>
      </c>
      <c r="G13" s="24">
        <v>304</v>
      </c>
      <c r="I13" s="29">
        <v>200</v>
      </c>
      <c r="J13" s="30">
        <v>20</v>
      </c>
      <c r="K13" s="22">
        <v>6.4000000000000001E-2</v>
      </c>
      <c r="L13" s="23">
        <f t="shared" si="3"/>
        <v>6.68702440787034E-2</v>
      </c>
      <c r="M13" s="23">
        <f t="shared" si="1"/>
        <v>6.5435122039351701E-2</v>
      </c>
      <c r="N13" s="24">
        <v>433</v>
      </c>
      <c r="P13" s="29">
        <v>200</v>
      </c>
      <c r="Q13" s="30">
        <v>20</v>
      </c>
      <c r="R13" s="22">
        <v>6.4000000000000001E-2</v>
      </c>
      <c r="S13" s="23">
        <f t="shared" si="4"/>
        <v>6.494883749217345E-2</v>
      </c>
      <c r="T13" s="23">
        <f t="shared" si="5"/>
        <v>6.4474418746086726E-2</v>
      </c>
      <c r="U13" s="24">
        <v>446</v>
      </c>
    </row>
    <row r="14" spans="2:22" x14ac:dyDescent="0.25">
      <c r="B14" s="31"/>
      <c r="C14" s="30">
        <v>30</v>
      </c>
      <c r="D14" s="22">
        <v>6.9000000000000006E-2</v>
      </c>
      <c r="E14" s="23">
        <f t="shared" si="2"/>
        <v>6.9788823982111975E-2</v>
      </c>
      <c r="F14" s="23">
        <f t="shared" si="0"/>
        <v>6.939441199105599E-2</v>
      </c>
      <c r="G14" s="24">
        <v>385</v>
      </c>
      <c r="I14" s="31"/>
      <c r="J14" s="30">
        <v>30</v>
      </c>
      <c r="K14" s="22">
        <v>5.8999999999999997E-2</v>
      </c>
      <c r="L14" s="23">
        <f t="shared" si="3"/>
        <v>5.9289698749251538E-2</v>
      </c>
      <c r="M14" s="23">
        <f t="shared" si="1"/>
        <v>5.9144849374625767E-2</v>
      </c>
      <c r="N14" s="24">
        <v>530</v>
      </c>
      <c r="P14" s="31"/>
      <c r="Q14" s="30">
        <v>30</v>
      </c>
      <c r="R14" s="22">
        <v>5.5E-2</v>
      </c>
      <c r="S14" s="23">
        <f t="shared" si="4"/>
        <v>5.6735618693630925E-2</v>
      </c>
      <c r="T14" s="23">
        <f t="shared" si="5"/>
        <v>5.5867809346815463E-2</v>
      </c>
      <c r="U14" s="24">
        <v>594</v>
      </c>
    </row>
    <row r="15" spans="2:22" x14ac:dyDescent="0.25">
      <c r="B15" s="27"/>
      <c r="C15" s="28">
        <v>10</v>
      </c>
      <c r="D15" s="22">
        <v>8.5000000000000006E-2</v>
      </c>
      <c r="E15" s="23">
        <f t="shared" si="2"/>
        <v>8.6208215236380739E-2</v>
      </c>
      <c r="F15" s="23">
        <f t="shared" si="0"/>
        <v>8.5604107618190373E-2</v>
      </c>
      <c r="G15" s="24">
        <v>253</v>
      </c>
      <c r="I15" s="27"/>
      <c r="J15" s="28">
        <v>10</v>
      </c>
      <c r="K15" s="22">
        <v>8.4000000000000005E-2</v>
      </c>
      <c r="L15" s="23">
        <f t="shared" si="3"/>
        <v>8.3286896260219248E-2</v>
      </c>
      <c r="M15" s="23">
        <f t="shared" si="1"/>
        <v>8.3643448130109627E-2</v>
      </c>
      <c r="N15" s="24">
        <v>265</v>
      </c>
      <c r="P15" s="27"/>
      <c r="Q15" s="28">
        <v>10</v>
      </c>
      <c r="R15" s="22">
        <v>8.1000000000000003E-2</v>
      </c>
      <c r="S15" s="23">
        <f t="shared" si="4"/>
        <v>8.059417086125982E-2</v>
      </c>
      <c r="T15" s="23">
        <f t="shared" si="5"/>
        <v>8.0797085430629911E-2</v>
      </c>
      <c r="U15" s="24">
        <v>284</v>
      </c>
    </row>
    <row r="16" spans="2:22" x14ac:dyDescent="0.25">
      <c r="B16" s="29">
        <v>300</v>
      </c>
      <c r="C16" s="30">
        <v>20</v>
      </c>
      <c r="D16" s="22">
        <v>0.08</v>
      </c>
      <c r="E16" s="23">
        <f t="shared" si="2"/>
        <v>7.909299231826071E-2</v>
      </c>
      <c r="F16" s="23">
        <f t="shared" si="0"/>
        <v>7.9546496159130356E-2</v>
      </c>
      <c r="G16" s="24">
        <v>293</v>
      </c>
      <c r="I16" s="29">
        <v>300</v>
      </c>
      <c r="J16" s="30">
        <v>20</v>
      </c>
      <c r="K16" s="22">
        <v>6.9000000000000006E-2</v>
      </c>
      <c r="L16" s="23">
        <f t="shared" si="3"/>
        <v>7.0698924382703143E-2</v>
      </c>
      <c r="M16" s="23">
        <f t="shared" si="1"/>
        <v>6.9849462191351575E-2</v>
      </c>
      <c r="N16" s="24">
        <v>380</v>
      </c>
      <c r="P16" s="29">
        <v>300</v>
      </c>
      <c r="Q16" s="30">
        <v>20</v>
      </c>
      <c r="R16" s="22">
        <v>6.9000000000000006E-2</v>
      </c>
      <c r="S16" s="23">
        <f t="shared" si="4"/>
        <v>7.0515472006275559E-2</v>
      </c>
      <c r="T16" s="23">
        <f t="shared" si="5"/>
        <v>6.9757736003137782E-2</v>
      </c>
      <c r="U16" s="24">
        <v>381</v>
      </c>
    </row>
    <row r="17" spans="2:21" x14ac:dyDescent="0.25">
      <c r="B17" s="31"/>
      <c r="C17" s="30">
        <v>30</v>
      </c>
      <c r="D17" s="22">
        <v>7.0999999999999994E-2</v>
      </c>
      <c r="E17" s="23">
        <f t="shared" si="2"/>
        <v>7.0574161637084201E-2</v>
      </c>
      <c r="F17" s="23">
        <f t="shared" si="0"/>
        <v>7.0787080818542097E-2</v>
      </c>
      <c r="G17" s="24">
        <v>370</v>
      </c>
      <c r="I17" s="31"/>
      <c r="J17" s="30">
        <v>30</v>
      </c>
      <c r="K17" s="23">
        <v>6.3E-2</v>
      </c>
      <c r="L17" s="23">
        <f t="shared" si="3"/>
        <v>5.915371126187817E-2</v>
      </c>
      <c r="M17" s="23">
        <f t="shared" si="1"/>
        <v>6.1076855630939085E-2</v>
      </c>
      <c r="N17" s="24">
        <v>497</v>
      </c>
      <c r="P17" s="31"/>
      <c r="Q17" s="30">
        <v>30</v>
      </c>
      <c r="R17" s="23">
        <v>0.06</v>
      </c>
      <c r="S17" s="23">
        <f t="shared" si="4"/>
        <v>5.6650501282854704E-2</v>
      </c>
      <c r="T17" s="23">
        <f t="shared" si="5"/>
        <v>5.8325250641427351E-2</v>
      </c>
      <c r="U17" s="24">
        <v>545</v>
      </c>
    </row>
    <row r="18" spans="2:21" x14ac:dyDescent="0.25">
      <c r="B18" s="27"/>
      <c r="C18" s="28">
        <v>10</v>
      </c>
      <c r="D18" s="22">
        <v>8.5999999999999993E-2</v>
      </c>
      <c r="E18" s="23">
        <f t="shared" si="2"/>
        <v>8.9056071300522316E-2</v>
      </c>
      <c r="F18" s="23">
        <f t="shared" si="0"/>
        <v>8.7528035650261155E-2</v>
      </c>
      <c r="G18" s="24">
        <v>242</v>
      </c>
      <c r="I18" s="27"/>
      <c r="J18" s="28">
        <v>10</v>
      </c>
      <c r="K18" s="23">
        <v>8.7999999999999995E-2</v>
      </c>
      <c r="L18" s="23">
        <f t="shared" si="3"/>
        <v>8.9644157822627663E-2</v>
      </c>
      <c r="M18" s="23">
        <f t="shared" si="1"/>
        <v>8.8822078911313829E-2</v>
      </c>
      <c r="N18" s="24">
        <v>235</v>
      </c>
      <c r="P18" s="27"/>
      <c r="Q18" s="28">
        <v>10</v>
      </c>
      <c r="R18" s="23">
        <v>8.4000000000000005E-2</v>
      </c>
      <c r="S18" s="23">
        <f t="shared" si="4"/>
        <v>8.3286896260219248E-2</v>
      </c>
      <c r="T18" s="23">
        <f t="shared" si="5"/>
        <v>8.3643448130109627E-2</v>
      </c>
      <c r="U18" s="24">
        <v>265</v>
      </c>
    </row>
    <row r="19" spans="2:21" x14ac:dyDescent="0.25">
      <c r="B19" s="29">
        <v>400</v>
      </c>
      <c r="C19" s="30">
        <v>20</v>
      </c>
      <c r="D19" s="22">
        <v>8.1000000000000003E-2</v>
      </c>
      <c r="E19" s="23">
        <f t="shared" si="2"/>
        <v>8.1744321823264507E-2</v>
      </c>
      <c r="F19" s="23">
        <f t="shared" si="0"/>
        <v>8.1372160911632255E-2</v>
      </c>
      <c r="G19" s="24">
        <v>280</v>
      </c>
      <c r="I19" s="29">
        <v>400</v>
      </c>
      <c r="J19" s="30">
        <v>20</v>
      </c>
      <c r="K19" s="23">
        <v>7.3999999999999996E-2</v>
      </c>
      <c r="L19" s="23">
        <f t="shared" si="3"/>
        <v>7.3471355138922709E-2</v>
      </c>
      <c r="M19" s="23">
        <f t="shared" si="1"/>
        <v>7.3735677569461353E-2</v>
      </c>
      <c r="N19" s="24">
        <v>341</v>
      </c>
      <c r="P19" s="29">
        <v>400</v>
      </c>
      <c r="Q19" s="30">
        <v>20</v>
      </c>
      <c r="R19" s="23">
        <v>7.3999999999999996E-2</v>
      </c>
      <c r="S19" s="23">
        <f t="shared" si="4"/>
        <v>7.5456847944784258E-2</v>
      </c>
      <c r="T19" s="23">
        <f t="shared" si="5"/>
        <v>7.4728423972392127E-2</v>
      </c>
      <c r="U19" s="24">
        <v>332</v>
      </c>
    </row>
    <row r="20" spans="2:21" x14ac:dyDescent="0.25">
      <c r="B20" s="31"/>
      <c r="C20" s="30">
        <v>30</v>
      </c>
      <c r="D20" s="22">
        <v>7.2999999999999995E-2</v>
      </c>
      <c r="E20" s="23">
        <f t="shared" si="2"/>
        <v>7.0527000944073256E-2</v>
      </c>
      <c r="F20" s="23">
        <f t="shared" si="0"/>
        <v>7.1763500472036626E-2</v>
      </c>
      <c r="G20" s="24">
        <v>360</v>
      </c>
      <c r="I20" s="31"/>
      <c r="J20" s="30">
        <v>30</v>
      </c>
      <c r="K20" s="22">
        <v>6.9000000000000006E-2</v>
      </c>
      <c r="L20" s="23">
        <f t="shared" si="3"/>
        <v>5.7286923696692332E-2</v>
      </c>
      <c r="M20" s="23">
        <f t="shared" si="1"/>
        <v>6.3143461848346169E-2</v>
      </c>
      <c r="N20" s="24">
        <v>465</v>
      </c>
      <c r="P20" s="31"/>
      <c r="Q20" s="30">
        <v>30</v>
      </c>
      <c r="R20" s="22">
        <v>0.06</v>
      </c>
      <c r="S20" s="23">
        <f t="shared" si="4"/>
        <v>6.2276788080264073E-2</v>
      </c>
      <c r="T20" s="23">
        <f t="shared" si="5"/>
        <v>6.1138394040132035E-2</v>
      </c>
      <c r="U20" s="24">
        <v>496</v>
      </c>
    </row>
    <row r="21" spans="2:21" x14ac:dyDescent="0.25">
      <c r="B21" s="27"/>
      <c r="C21" s="28">
        <v>10</v>
      </c>
      <c r="D21" s="22">
        <v>8.7999999999999995E-2</v>
      </c>
      <c r="E21" s="23">
        <f t="shared" si="2"/>
        <v>8.9644157822627663E-2</v>
      </c>
      <c r="F21" s="23">
        <f t="shared" si="0"/>
        <v>8.8822078911313829E-2</v>
      </c>
      <c r="G21" s="24">
        <v>235</v>
      </c>
      <c r="I21" s="27"/>
      <c r="J21" s="28">
        <v>10</v>
      </c>
      <c r="K21" s="22">
        <v>9.1999999999999998E-2</v>
      </c>
      <c r="L21" s="23">
        <f t="shared" si="3"/>
        <v>9.81988689663994E-2</v>
      </c>
      <c r="M21" s="23">
        <f t="shared" si="1"/>
        <v>9.5099434483199699E-2</v>
      </c>
      <c r="N21" s="24">
        <v>205</v>
      </c>
      <c r="P21" s="27"/>
      <c r="Q21" s="28">
        <v>10</v>
      </c>
      <c r="R21" s="22">
        <v>8.7999999999999995E-2</v>
      </c>
      <c r="S21" s="23">
        <f t="shared" si="4"/>
        <v>8.8893016370082678E-2</v>
      </c>
      <c r="T21" s="23">
        <f t="shared" si="5"/>
        <v>8.8446508185041336E-2</v>
      </c>
      <c r="U21" s="24">
        <v>237</v>
      </c>
    </row>
    <row r="22" spans="2:21" x14ac:dyDescent="0.25">
      <c r="B22" s="29">
        <v>500</v>
      </c>
      <c r="C22" s="30">
        <v>20</v>
      </c>
      <c r="D22" s="22">
        <v>8.3000000000000004E-2</v>
      </c>
      <c r="E22" s="23">
        <f t="shared" si="2"/>
        <v>8.4286896260219249E-2</v>
      </c>
      <c r="F22" s="23">
        <f t="shared" si="0"/>
        <v>8.3643448130109627E-2</v>
      </c>
      <c r="G22" s="24">
        <v>265</v>
      </c>
      <c r="I22" s="29">
        <v>500</v>
      </c>
      <c r="J22" s="30">
        <v>20</v>
      </c>
      <c r="K22" s="22">
        <v>7.9000000000000001E-2</v>
      </c>
      <c r="L22" s="23">
        <f t="shared" si="3"/>
        <v>8.0092992318260711E-2</v>
      </c>
      <c r="M22" s="23">
        <f t="shared" si="1"/>
        <v>7.9546496159130356E-2</v>
      </c>
      <c r="N22" s="24">
        <v>293</v>
      </c>
      <c r="P22" s="29">
        <v>500</v>
      </c>
      <c r="Q22" s="30">
        <v>20</v>
      </c>
      <c r="R22" s="22">
        <v>8.1000000000000003E-2</v>
      </c>
      <c r="S22" s="23">
        <f t="shared" si="4"/>
        <v>8.3817581479753447E-2</v>
      </c>
      <c r="T22" s="23">
        <f t="shared" si="5"/>
        <v>8.2408790739876725E-2</v>
      </c>
      <c r="U22" s="24">
        <v>273</v>
      </c>
    </row>
    <row r="23" spans="2:21" x14ac:dyDescent="0.25">
      <c r="B23" s="31"/>
      <c r="C23" s="30">
        <v>30</v>
      </c>
      <c r="D23" s="22">
        <v>7.1999999999999995E-2</v>
      </c>
      <c r="E23" s="23">
        <f t="shared" si="2"/>
        <v>7.4613956272631302E-2</v>
      </c>
      <c r="F23" s="23">
        <f t="shared" si="0"/>
        <v>7.3306978136315648E-2</v>
      </c>
      <c r="G23" s="24">
        <v>345</v>
      </c>
      <c r="I23" s="31"/>
      <c r="J23" s="30">
        <v>30</v>
      </c>
      <c r="K23" s="22">
        <v>6.4000000000000001E-2</v>
      </c>
      <c r="L23" s="23">
        <f t="shared" si="3"/>
        <v>6.967826868295493E-2</v>
      </c>
      <c r="M23" s="23">
        <f t="shared" si="1"/>
        <v>6.6839134341477466E-2</v>
      </c>
      <c r="N23" s="24">
        <v>415</v>
      </c>
      <c r="P23" s="31"/>
      <c r="Q23" s="30">
        <v>30</v>
      </c>
      <c r="R23" s="22">
        <v>6.7000000000000004E-2</v>
      </c>
      <c r="S23" s="23">
        <f t="shared" si="4"/>
        <v>6.6678268682954928E-2</v>
      </c>
      <c r="T23" s="23">
        <f t="shared" si="5"/>
        <v>6.6839134341477466E-2</v>
      </c>
      <c r="U23" s="24">
        <v>415</v>
      </c>
    </row>
    <row r="24" spans="2:21" x14ac:dyDescent="0.25">
      <c r="B24" s="27"/>
      <c r="C24" s="28">
        <v>10</v>
      </c>
      <c r="D24" s="22">
        <v>0.09</v>
      </c>
      <c r="E24" s="23">
        <f t="shared" si="2"/>
        <v>9.360035650589274E-2</v>
      </c>
      <c r="F24" s="23">
        <f t="shared" si="0"/>
        <v>9.1800178252946368E-2</v>
      </c>
      <c r="G24" s="24">
        <v>220</v>
      </c>
      <c r="I24" s="27"/>
      <c r="J24" s="28">
        <v>10</v>
      </c>
      <c r="K24" s="22">
        <v>9.8000000000000004E-2</v>
      </c>
      <c r="L24" s="23">
        <f t="shared" si="3"/>
        <v>0.10385948763249339</v>
      </c>
      <c r="M24" s="23">
        <f t="shared" si="1"/>
        <v>0.1009297438162467</v>
      </c>
      <c r="N24" s="24">
        <v>182</v>
      </c>
      <c r="P24" s="27"/>
      <c r="Q24" s="28">
        <v>10</v>
      </c>
      <c r="R24" s="22">
        <v>9.0999999999999998E-2</v>
      </c>
      <c r="S24" s="23">
        <f t="shared" si="4"/>
        <v>9.3440637127107151E-2</v>
      </c>
      <c r="T24" s="23">
        <f t="shared" si="5"/>
        <v>9.2220318563553574E-2</v>
      </c>
      <c r="U24" s="24">
        <v>218</v>
      </c>
    </row>
    <row r="25" spans="2:21" x14ac:dyDescent="0.25">
      <c r="B25" s="29">
        <v>600</v>
      </c>
      <c r="C25" s="30">
        <v>20</v>
      </c>
      <c r="D25" s="22">
        <v>8.2000000000000003E-2</v>
      </c>
      <c r="E25" s="23">
        <f t="shared" si="2"/>
        <v>9.0232401132887899E-2</v>
      </c>
      <c r="F25" s="23">
        <f t="shared" si="0"/>
        <v>8.6116200566443951E-2</v>
      </c>
      <c r="G25" s="24">
        <v>250</v>
      </c>
      <c r="I25" s="29">
        <v>600</v>
      </c>
      <c r="J25" s="30">
        <v>20</v>
      </c>
      <c r="K25" s="22">
        <v>8.8999999999999996E-2</v>
      </c>
      <c r="L25" s="23">
        <f t="shared" si="3"/>
        <v>8.7893016370082677E-2</v>
      </c>
      <c r="M25" s="23">
        <f t="shared" si="1"/>
        <v>8.8446508185041336E-2</v>
      </c>
      <c r="N25" s="24">
        <v>237</v>
      </c>
      <c r="P25" s="29">
        <v>600</v>
      </c>
      <c r="Q25" s="30">
        <v>20</v>
      </c>
      <c r="R25" s="22">
        <v>8.8999999999999996E-2</v>
      </c>
      <c r="S25" s="23">
        <f t="shared" si="4"/>
        <v>8.7893016370082677E-2</v>
      </c>
      <c r="T25" s="23">
        <f t="shared" si="5"/>
        <v>8.8446508185041336E-2</v>
      </c>
      <c r="U25" s="24">
        <v>237</v>
      </c>
    </row>
    <row r="26" spans="2:21" x14ac:dyDescent="0.25">
      <c r="B26" s="31"/>
      <c r="C26" s="30">
        <v>30</v>
      </c>
      <c r="D26" s="22">
        <v>7.6999999999999999E-2</v>
      </c>
      <c r="E26" s="23">
        <f t="shared" si="2"/>
        <v>7.6436818081114896E-2</v>
      </c>
      <c r="F26" s="23">
        <f t="shared" si="0"/>
        <v>7.6718409040557448E-2</v>
      </c>
      <c r="G26" s="24">
        <v>315</v>
      </c>
      <c r="I26" s="31"/>
      <c r="J26" s="30">
        <v>30</v>
      </c>
      <c r="K26" s="22">
        <v>7.1999999999999995E-2</v>
      </c>
      <c r="L26" s="23">
        <f t="shared" si="3"/>
        <v>7.192735597822493E-2</v>
      </c>
      <c r="M26" s="23">
        <f t="shared" si="1"/>
        <v>7.1963677989112462E-2</v>
      </c>
      <c r="N26" s="24">
        <v>358</v>
      </c>
      <c r="P26" s="31"/>
      <c r="Q26" s="30">
        <v>30</v>
      </c>
      <c r="R26" s="22">
        <v>7.3999999999999996E-2</v>
      </c>
      <c r="S26" s="23">
        <f t="shared" si="4"/>
        <v>7.198063168648848E-2</v>
      </c>
      <c r="T26" s="23">
        <f t="shared" si="5"/>
        <v>7.2990315843244238E-2</v>
      </c>
      <c r="U26" s="24">
        <v>348</v>
      </c>
    </row>
    <row r="27" spans="2:21" x14ac:dyDescent="0.25">
      <c r="B27" s="27"/>
      <c r="C27" s="28">
        <v>10</v>
      </c>
      <c r="D27" s="22">
        <v>9.9000000000000005E-2</v>
      </c>
      <c r="E27" s="23">
        <f t="shared" si="2"/>
        <v>0.10121609946876522</v>
      </c>
      <c r="F27" s="23">
        <f t="shared" si="0"/>
        <v>0.10010804973438261</v>
      </c>
      <c r="G27" s="24">
        <v>185</v>
      </c>
      <c r="I27" s="27"/>
      <c r="J27" s="28">
        <v>10</v>
      </c>
      <c r="K27" s="22">
        <v>0.106</v>
      </c>
      <c r="L27" s="23">
        <f t="shared" si="3"/>
        <v>0.10536390135304734</v>
      </c>
      <c r="M27" s="23">
        <f t="shared" si="1"/>
        <v>0.10568195067652367</v>
      </c>
      <c r="N27" s="24">
        <v>166</v>
      </c>
      <c r="P27" s="27"/>
      <c r="Q27" s="28">
        <v>10</v>
      </c>
      <c r="R27" s="22">
        <v>9.9000000000000005E-2</v>
      </c>
      <c r="S27" s="23">
        <f t="shared" si="4"/>
        <v>0.100142546962459</v>
      </c>
      <c r="T27" s="23">
        <f t="shared" si="5"/>
        <v>9.9571273481229502E-2</v>
      </c>
      <c r="U27" s="24">
        <v>187</v>
      </c>
    </row>
    <row r="28" spans="2:21" x14ac:dyDescent="0.25">
      <c r="B28" s="29">
        <v>700</v>
      </c>
      <c r="C28" s="30">
        <v>20</v>
      </c>
      <c r="D28" s="22">
        <v>9.2999999999999999E-2</v>
      </c>
      <c r="E28" s="23">
        <f t="shared" si="2"/>
        <v>9.2722974496463301E-2</v>
      </c>
      <c r="F28" s="23">
        <f t="shared" si="0"/>
        <v>9.286148724823165E-2</v>
      </c>
      <c r="G28" s="24">
        <v>215</v>
      </c>
      <c r="I28" s="29">
        <v>700</v>
      </c>
      <c r="J28" s="30">
        <v>20</v>
      </c>
      <c r="K28" s="22">
        <v>9.7000000000000003E-2</v>
      </c>
      <c r="L28" s="23">
        <f t="shared" si="3"/>
        <v>9.6531768592511585E-2</v>
      </c>
      <c r="M28" s="23">
        <f t="shared" si="1"/>
        <v>9.6765884296255794E-2</v>
      </c>
      <c r="N28" s="24">
        <v>198</v>
      </c>
      <c r="P28" s="29">
        <v>700</v>
      </c>
      <c r="Q28" s="30">
        <v>20</v>
      </c>
      <c r="R28" s="22">
        <v>9.7000000000000003E-2</v>
      </c>
      <c r="S28" s="23">
        <f t="shared" si="4"/>
        <v>9.9532440070335459E-2</v>
      </c>
      <c r="T28" s="23">
        <f t="shared" si="5"/>
        <v>9.8266220035167731E-2</v>
      </c>
      <c r="U28" s="24">
        <v>192</v>
      </c>
    </row>
    <row r="29" spans="2:21" x14ac:dyDescent="0.25">
      <c r="B29" s="31"/>
      <c r="C29" s="30">
        <v>30</v>
      </c>
      <c r="D29" s="22">
        <v>8.6999999999999994E-2</v>
      </c>
      <c r="E29" s="23">
        <f t="shared" si="2"/>
        <v>8.6980998258723768E-2</v>
      </c>
      <c r="F29" s="23">
        <f t="shared" si="0"/>
        <v>8.6990499129361881E-2</v>
      </c>
      <c r="G29" s="24">
        <v>245</v>
      </c>
      <c r="I29" s="31"/>
      <c r="J29" s="30">
        <v>30</v>
      </c>
      <c r="K29" s="22">
        <v>8.2000000000000003E-2</v>
      </c>
      <c r="L29" s="23">
        <f t="shared" si="3"/>
        <v>8.2817581479753447E-2</v>
      </c>
      <c r="M29" s="23">
        <f t="shared" si="1"/>
        <v>8.2408790739876725E-2</v>
      </c>
      <c r="N29" s="24">
        <v>273</v>
      </c>
      <c r="P29" s="31"/>
      <c r="Q29" s="30">
        <v>30</v>
      </c>
      <c r="R29" s="22">
        <v>0.08</v>
      </c>
      <c r="S29" s="23">
        <f t="shared" si="4"/>
        <v>7.8552776862619009E-2</v>
      </c>
      <c r="T29" s="23">
        <f t="shared" si="5"/>
        <v>7.9276388431309505E-2</v>
      </c>
      <c r="U29" s="24">
        <v>295</v>
      </c>
    </row>
    <row r="30" spans="2:21" x14ac:dyDescent="0.25">
      <c r="B30" s="27"/>
      <c r="C30" s="28">
        <v>10</v>
      </c>
      <c r="D30" s="22">
        <v>0.11799999999999999</v>
      </c>
      <c r="E30" s="23">
        <f t="shared" si="2"/>
        <v>0.12084336676188823</v>
      </c>
      <c r="F30" s="23">
        <f t="shared" si="0"/>
        <v>0.11942168338094411</v>
      </c>
      <c r="G30" s="24">
        <v>130</v>
      </c>
      <c r="I30" s="27"/>
      <c r="J30" s="28">
        <v>10</v>
      </c>
      <c r="K30" s="22">
        <v>0.111</v>
      </c>
      <c r="L30" s="23">
        <f t="shared" si="3"/>
        <v>0.10988339386248692</v>
      </c>
      <c r="M30" s="23">
        <f t="shared" si="1"/>
        <v>0.11044169693124346</v>
      </c>
      <c r="N30" s="24">
        <v>152</v>
      </c>
      <c r="P30" s="27"/>
      <c r="Q30" s="28">
        <v>10</v>
      </c>
      <c r="R30" s="22">
        <v>0.107</v>
      </c>
      <c r="S30" s="23">
        <f t="shared" si="4"/>
        <v>0.10829050141610987</v>
      </c>
      <c r="T30" s="23">
        <f t="shared" si="5"/>
        <v>0.10764525070805493</v>
      </c>
      <c r="U30" s="24">
        <v>160</v>
      </c>
    </row>
    <row r="31" spans="2:21" x14ac:dyDescent="0.25">
      <c r="B31" s="29">
        <v>800</v>
      </c>
      <c r="C31" s="30">
        <v>20</v>
      </c>
      <c r="D31" s="22">
        <v>0.11899999999999999</v>
      </c>
      <c r="E31" s="23">
        <f t="shared" si="2"/>
        <v>0.11893000446118762</v>
      </c>
      <c r="F31" s="23">
        <f t="shared" si="0"/>
        <v>0.11896500223059381</v>
      </c>
      <c r="G31" s="24">
        <v>131</v>
      </c>
      <c r="I31" s="29">
        <v>800</v>
      </c>
      <c r="J31" s="30">
        <v>20</v>
      </c>
      <c r="K31" s="22">
        <v>0.109</v>
      </c>
      <c r="L31" s="23">
        <f t="shared" si="3"/>
        <v>0.10764881458424715</v>
      </c>
      <c r="M31" s="23">
        <f t="shared" si="1"/>
        <v>0.10832440729212357</v>
      </c>
      <c r="N31" s="24">
        <v>158</v>
      </c>
      <c r="P31" s="29">
        <v>800</v>
      </c>
      <c r="Q31" s="30">
        <v>20</v>
      </c>
      <c r="R31" s="22">
        <v>0.10100000000000001</v>
      </c>
      <c r="S31" s="23">
        <f t="shared" si="4"/>
        <v>0.10485709328838502</v>
      </c>
      <c r="T31" s="23">
        <f t="shared" si="5"/>
        <v>0.10292854664419251</v>
      </c>
      <c r="U31" s="24">
        <v>175</v>
      </c>
    </row>
    <row r="32" spans="2:21" x14ac:dyDescent="0.25">
      <c r="B32" s="31"/>
      <c r="C32" s="30">
        <v>30</v>
      </c>
      <c r="D32" s="22">
        <v>0.11600000000000001</v>
      </c>
      <c r="E32" s="23">
        <f t="shared" si="2"/>
        <v>0.1183786110832926</v>
      </c>
      <c r="F32" s="23">
        <f t="shared" si="0"/>
        <v>0.1171893055416463</v>
      </c>
      <c r="G32" s="24">
        <v>135</v>
      </c>
      <c r="I32" s="31"/>
      <c r="J32" s="30">
        <v>30</v>
      </c>
      <c r="K32" s="22">
        <v>9.5000000000000001E-2</v>
      </c>
      <c r="L32" s="23">
        <f t="shared" si="3"/>
        <v>9.5198868966399397E-2</v>
      </c>
      <c r="M32" s="23">
        <f t="shared" si="1"/>
        <v>9.5099434483199699E-2</v>
      </c>
      <c r="N32" s="24">
        <v>205</v>
      </c>
      <c r="P32" s="31"/>
      <c r="Q32" s="30">
        <v>30</v>
      </c>
      <c r="R32" s="22">
        <v>9.0999999999999998E-2</v>
      </c>
      <c r="S32" s="23">
        <f t="shared" si="4"/>
        <v>9.0548891486563476E-2</v>
      </c>
      <c r="T32" s="23">
        <f t="shared" si="5"/>
        <v>9.0774445743281737E-2</v>
      </c>
      <c r="U32" s="24">
        <v>225</v>
      </c>
    </row>
    <row r="33" spans="1:21" x14ac:dyDescent="0.25">
      <c r="B33" s="27"/>
      <c r="C33" s="28">
        <v>10</v>
      </c>
      <c r="D33" s="22">
        <v>0.11899999999999999</v>
      </c>
      <c r="E33" s="23">
        <f t="shared" si="2"/>
        <v>0.11893000446118762</v>
      </c>
      <c r="F33" s="23">
        <f t="shared" si="0"/>
        <v>0.11896500223059381</v>
      </c>
      <c r="G33" s="24">
        <v>131</v>
      </c>
      <c r="I33" s="27"/>
      <c r="J33" s="28">
        <v>10</v>
      </c>
      <c r="K33" s="22">
        <v>0.11899999999999999</v>
      </c>
      <c r="L33" s="23">
        <f t="shared" si="3"/>
        <v>0.11984336676188823</v>
      </c>
      <c r="M33" s="23">
        <f t="shared" si="1"/>
        <v>0.11942168338094411</v>
      </c>
      <c r="N33" s="24">
        <v>130</v>
      </c>
      <c r="P33" s="27"/>
      <c r="Q33" s="28">
        <v>10</v>
      </c>
      <c r="R33" s="22">
        <v>0.113</v>
      </c>
      <c r="S33" s="23">
        <f t="shared" si="4"/>
        <v>0.11315222215624347</v>
      </c>
      <c r="T33" s="23">
        <f t="shared" si="5"/>
        <v>0.11307611107812174</v>
      </c>
      <c r="U33" s="24">
        <v>145</v>
      </c>
    </row>
    <row r="34" spans="1:21" x14ac:dyDescent="0.25">
      <c r="B34" s="29">
        <v>900</v>
      </c>
      <c r="C34" s="30">
        <v>20</v>
      </c>
      <c r="D34" s="22">
        <v>0.11899999999999999</v>
      </c>
      <c r="E34" s="23">
        <f t="shared" si="2"/>
        <v>0.11893000446118762</v>
      </c>
      <c r="F34" s="23">
        <f t="shared" si="0"/>
        <v>0.11896500223059381</v>
      </c>
      <c r="G34" s="24">
        <v>131</v>
      </c>
      <c r="I34" s="29">
        <v>900</v>
      </c>
      <c r="J34" s="30">
        <v>20</v>
      </c>
      <c r="K34" s="22">
        <v>0.11799999999999999</v>
      </c>
      <c r="L34" s="23">
        <f t="shared" si="3"/>
        <v>0.11993000446118762</v>
      </c>
      <c r="M34" s="23">
        <f t="shared" si="1"/>
        <v>0.11896500223059381</v>
      </c>
      <c r="N34" s="24">
        <v>131</v>
      </c>
      <c r="P34" s="29">
        <v>900</v>
      </c>
      <c r="Q34" s="30">
        <v>20</v>
      </c>
      <c r="R34" s="22">
        <v>0.11</v>
      </c>
      <c r="S34" s="23">
        <f t="shared" si="4"/>
        <v>0.10944439877983707</v>
      </c>
      <c r="T34" s="23">
        <f t="shared" si="5"/>
        <v>0.10972219938991853</v>
      </c>
      <c r="U34" s="24">
        <v>154</v>
      </c>
    </row>
    <row r="35" spans="1:21" x14ac:dyDescent="0.25">
      <c r="B35" s="31"/>
      <c r="C35" s="30">
        <v>30</v>
      </c>
      <c r="D35" s="22">
        <v>0.11799999999999999</v>
      </c>
      <c r="E35" s="23">
        <f t="shared" si="2"/>
        <v>0.1190270410350224</v>
      </c>
      <c r="F35" s="23">
        <f t="shared" si="0"/>
        <v>0.1185135205175112</v>
      </c>
      <c r="G35" s="24">
        <v>132</v>
      </c>
      <c r="I35" s="31"/>
      <c r="J35" s="30">
        <v>30</v>
      </c>
      <c r="K35" s="22">
        <v>0.11899999999999999</v>
      </c>
      <c r="L35" s="23">
        <f t="shared" si="3"/>
        <v>0.11893000446118762</v>
      </c>
      <c r="M35" s="23">
        <f t="shared" si="1"/>
        <v>0.11896500223059381</v>
      </c>
      <c r="N35" s="24">
        <v>131</v>
      </c>
      <c r="P35" s="31"/>
      <c r="Q35" s="30">
        <v>30</v>
      </c>
      <c r="R35" s="22">
        <v>0.105</v>
      </c>
      <c r="S35" s="23">
        <f t="shared" si="4"/>
        <v>0.10204359932903358</v>
      </c>
      <c r="T35" s="23">
        <f t="shared" si="5"/>
        <v>0.10352179966451679</v>
      </c>
      <c r="U35" s="24">
        <v>173</v>
      </c>
    </row>
    <row r="36" spans="1:21" x14ac:dyDescent="0.25">
      <c r="B36" s="27"/>
      <c r="C36" s="28">
        <v>10</v>
      </c>
      <c r="D36" s="22">
        <v>0.11899999999999999</v>
      </c>
      <c r="E36" s="23">
        <f t="shared" si="2"/>
        <v>0.11984336676188823</v>
      </c>
      <c r="F36" s="23">
        <f t="shared" si="0"/>
        <v>0.11942168338094411</v>
      </c>
      <c r="G36" s="24">
        <v>130</v>
      </c>
      <c r="I36" s="27"/>
      <c r="J36" s="28">
        <v>10</v>
      </c>
      <c r="K36" s="22">
        <v>0.11899999999999999</v>
      </c>
      <c r="L36" s="23">
        <f t="shared" si="3"/>
        <v>0.11893000446118762</v>
      </c>
      <c r="M36" s="23">
        <f t="shared" si="1"/>
        <v>0.11896500223059381</v>
      </c>
      <c r="N36" s="24">
        <v>131</v>
      </c>
      <c r="P36" s="27"/>
      <c r="Q36" s="28">
        <v>10</v>
      </c>
      <c r="R36" s="22">
        <v>0.11899999999999999</v>
      </c>
      <c r="S36" s="23">
        <f t="shared" si="4"/>
        <v>0.11984336676188823</v>
      </c>
      <c r="T36" s="23">
        <f t="shared" si="5"/>
        <v>0.11942168338094411</v>
      </c>
      <c r="U36" s="24">
        <v>130</v>
      </c>
    </row>
    <row r="37" spans="1:21" x14ac:dyDescent="0.25">
      <c r="B37" s="29">
        <v>1000</v>
      </c>
      <c r="C37" s="30">
        <v>20</v>
      </c>
      <c r="D37" s="22">
        <v>0.11600000000000001</v>
      </c>
      <c r="E37" s="23">
        <f t="shared" si="2"/>
        <v>0.12193000446118761</v>
      </c>
      <c r="F37" s="23">
        <f t="shared" si="0"/>
        <v>0.11896500223059381</v>
      </c>
      <c r="G37" s="24">
        <v>131</v>
      </c>
      <c r="I37" s="29">
        <v>1000</v>
      </c>
      <c r="J37" s="30">
        <v>20</v>
      </c>
      <c r="K37" s="22">
        <v>0.11899999999999999</v>
      </c>
      <c r="L37" s="23">
        <f t="shared" si="3"/>
        <v>0.11893000446118762</v>
      </c>
      <c r="M37" s="23">
        <f t="shared" si="1"/>
        <v>0.11896500223059381</v>
      </c>
      <c r="N37" s="24">
        <v>131</v>
      </c>
      <c r="P37" s="29">
        <v>1000</v>
      </c>
      <c r="Q37" s="30">
        <v>20</v>
      </c>
      <c r="R37" s="22">
        <v>0.11899999999999999</v>
      </c>
      <c r="S37" s="23">
        <f t="shared" si="4"/>
        <v>0.11893000446118762</v>
      </c>
      <c r="T37" s="23">
        <f t="shared" si="5"/>
        <v>0.11896500223059381</v>
      </c>
      <c r="U37" s="24">
        <v>131</v>
      </c>
    </row>
    <row r="38" spans="1:21" x14ac:dyDescent="0.25">
      <c r="B38" s="31"/>
      <c r="C38" s="30">
        <v>30</v>
      </c>
      <c r="D38" s="22">
        <v>0.11899999999999999</v>
      </c>
      <c r="E38" s="23">
        <f t="shared" si="2"/>
        <v>0.1180270410350224</v>
      </c>
      <c r="F38" s="23">
        <f t="shared" si="0"/>
        <v>0.1185135205175112</v>
      </c>
      <c r="G38" s="24">
        <v>132</v>
      </c>
      <c r="I38" s="31"/>
      <c r="J38" s="30">
        <v>30</v>
      </c>
      <c r="K38" s="22">
        <v>0.11700000000000001</v>
      </c>
      <c r="L38" s="23">
        <f t="shared" si="3"/>
        <v>0.12002704103502239</v>
      </c>
      <c r="M38" s="23">
        <f t="shared" si="1"/>
        <v>0.1185135205175112</v>
      </c>
      <c r="N38" s="24">
        <v>132</v>
      </c>
      <c r="P38" s="31"/>
      <c r="Q38" s="30">
        <v>30</v>
      </c>
      <c r="R38" s="22">
        <v>0.11700000000000001</v>
      </c>
      <c r="S38" s="23">
        <f t="shared" si="4"/>
        <v>0.12093000446118761</v>
      </c>
      <c r="T38" s="23">
        <f t="shared" si="5"/>
        <v>0.11896500223059381</v>
      </c>
      <c r="U38" s="24">
        <v>131</v>
      </c>
    </row>
    <row r="39" spans="1:21" x14ac:dyDescent="0.25">
      <c r="B39" s="27"/>
      <c r="C39" s="28">
        <v>10</v>
      </c>
      <c r="D39" s="22">
        <v>0.11899999999999999</v>
      </c>
      <c r="E39" s="23">
        <f t="shared" si="2"/>
        <v>0.11984336676188823</v>
      </c>
      <c r="F39" s="23">
        <f t="shared" si="0"/>
        <v>0.11942168338094411</v>
      </c>
      <c r="G39" s="24">
        <v>130</v>
      </c>
      <c r="I39" s="27"/>
      <c r="J39" s="28">
        <v>10</v>
      </c>
      <c r="K39" s="22">
        <v>0.11899999999999999</v>
      </c>
      <c r="L39" s="23">
        <f t="shared" si="3"/>
        <v>0.11984336676188823</v>
      </c>
      <c r="M39" s="23">
        <f t="shared" si="1"/>
        <v>0.11942168338094411</v>
      </c>
      <c r="N39" s="24">
        <v>130</v>
      </c>
      <c r="P39" s="27"/>
      <c r="Q39" s="28">
        <v>10</v>
      </c>
      <c r="R39" s="22">
        <v>0.11899999999999999</v>
      </c>
      <c r="S39" s="23">
        <f t="shared" si="4"/>
        <v>0.11893000446118762</v>
      </c>
      <c r="T39" s="23">
        <f t="shared" si="5"/>
        <v>0.11896500223059381</v>
      </c>
      <c r="U39" s="24">
        <v>131</v>
      </c>
    </row>
    <row r="40" spans="1:21" x14ac:dyDescent="0.25">
      <c r="B40" s="29">
        <v>1100</v>
      </c>
      <c r="C40" s="30">
        <v>20</v>
      </c>
      <c r="D40" s="22">
        <v>0.11700000000000001</v>
      </c>
      <c r="E40" s="23">
        <f t="shared" si="2"/>
        <v>0.12002704103502239</v>
      </c>
      <c r="F40" s="23">
        <f t="shared" si="0"/>
        <v>0.1185135205175112</v>
      </c>
      <c r="G40" s="24">
        <v>132</v>
      </c>
      <c r="I40" s="29">
        <v>1100</v>
      </c>
      <c r="J40" s="30">
        <v>20</v>
      </c>
      <c r="K40" s="22">
        <v>0.11899999999999999</v>
      </c>
      <c r="L40" s="23">
        <f t="shared" si="3"/>
        <v>0.11893000446118762</v>
      </c>
      <c r="M40" s="23">
        <f t="shared" si="1"/>
        <v>0.11896500223059381</v>
      </c>
      <c r="N40" s="24">
        <v>131</v>
      </c>
      <c r="P40" s="29">
        <v>1100</v>
      </c>
      <c r="Q40" s="30">
        <v>20</v>
      </c>
      <c r="R40" s="22">
        <v>0.11899999999999999</v>
      </c>
      <c r="S40" s="23">
        <f t="shared" si="4"/>
        <v>0.11893000446118762</v>
      </c>
      <c r="T40" s="23">
        <f t="shared" si="5"/>
        <v>0.11896500223059381</v>
      </c>
      <c r="U40" s="24">
        <v>131</v>
      </c>
    </row>
    <row r="41" spans="1:21" x14ac:dyDescent="0.25">
      <c r="B41" s="31"/>
      <c r="C41" s="30">
        <v>30</v>
      </c>
      <c r="D41" s="22">
        <v>0.11799999999999999</v>
      </c>
      <c r="E41" s="23">
        <f t="shared" si="2"/>
        <v>0.1190270410350224</v>
      </c>
      <c r="F41" s="23">
        <f t="shared" si="0"/>
        <v>0.1185135205175112</v>
      </c>
      <c r="G41" s="24">
        <v>132</v>
      </c>
      <c r="I41" s="31"/>
      <c r="J41" s="30">
        <v>30</v>
      </c>
      <c r="K41" s="22">
        <v>0.11899999999999999</v>
      </c>
      <c r="L41" s="23">
        <f t="shared" si="3"/>
        <v>0.1180270410350224</v>
      </c>
      <c r="M41" s="23">
        <f t="shared" si="1"/>
        <v>0.1185135205175112</v>
      </c>
      <c r="N41" s="24">
        <v>132</v>
      </c>
      <c r="P41" s="31"/>
      <c r="Q41" s="30">
        <v>30</v>
      </c>
      <c r="R41" s="22">
        <v>0.11899999999999999</v>
      </c>
      <c r="S41" s="23">
        <f t="shared" si="4"/>
        <v>0.1180270410350224</v>
      </c>
      <c r="T41" s="23">
        <f t="shared" si="5"/>
        <v>0.1185135205175112</v>
      </c>
      <c r="U41" s="24">
        <v>132</v>
      </c>
    </row>
    <row r="42" spans="1:21" x14ac:dyDescent="0.25">
      <c r="B42" s="27"/>
      <c r="C42" s="28">
        <v>10</v>
      </c>
      <c r="D42" s="22">
        <v>0.11899999999999999</v>
      </c>
      <c r="E42" s="23">
        <f t="shared" si="2"/>
        <v>0.12076732907763571</v>
      </c>
      <c r="F42" s="23">
        <f t="shared" si="0"/>
        <v>0.11988366453881785</v>
      </c>
      <c r="G42" s="24">
        <v>129</v>
      </c>
      <c r="I42" s="27"/>
      <c r="J42" s="28">
        <v>10</v>
      </c>
      <c r="K42" s="22">
        <v>0.123</v>
      </c>
      <c r="L42" s="23">
        <f t="shared" si="3"/>
        <v>0.11676732907763571</v>
      </c>
      <c r="M42" s="23">
        <f t="shared" si="1"/>
        <v>0.11988366453881785</v>
      </c>
      <c r="N42" s="24">
        <v>129</v>
      </c>
      <c r="P42" s="27"/>
      <c r="Q42" s="28">
        <v>10</v>
      </c>
      <c r="R42" s="22">
        <v>0.123</v>
      </c>
      <c r="S42" s="23">
        <f t="shared" si="4"/>
        <v>0.11584336676188822</v>
      </c>
      <c r="T42" s="23">
        <f t="shared" si="5"/>
        <v>0.11942168338094411</v>
      </c>
      <c r="U42" s="24">
        <v>130</v>
      </c>
    </row>
    <row r="43" spans="1:21" x14ac:dyDescent="0.25">
      <c r="B43" s="29">
        <v>1200</v>
      </c>
      <c r="C43" s="30">
        <v>20</v>
      </c>
      <c r="D43" s="22">
        <v>0.11799999999999999</v>
      </c>
      <c r="E43" s="23">
        <f t="shared" si="2"/>
        <v>0.12084336676188823</v>
      </c>
      <c r="F43" s="23">
        <f t="shared" si="0"/>
        <v>0.11942168338094411</v>
      </c>
      <c r="G43" s="24">
        <v>130</v>
      </c>
      <c r="I43" s="29">
        <v>1200</v>
      </c>
      <c r="J43" s="30">
        <v>20</v>
      </c>
      <c r="K43" s="22">
        <v>0.11899999999999999</v>
      </c>
      <c r="L43" s="23">
        <f t="shared" si="3"/>
        <v>0.11893000446118762</v>
      </c>
      <c r="M43" s="23">
        <f t="shared" si="1"/>
        <v>0.11896500223059381</v>
      </c>
      <c r="N43" s="24">
        <v>131</v>
      </c>
      <c r="P43" s="29">
        <v>1200</v>
      </c>
      <c r="Q43" s="30">
        <v>20</v>
      </c>
      <c r="R43" s="22">
        <v>0.11899999999999999</v>
      </c>
      <c r="S43" s="23">
        <f t="shared" si="4"/>
        <v>0.11893000446118762</v>
      </c>
      <c r="T43" s="23">
        <f t="shared" si="5"/>
        <v>0.11896500223059381</v>
      </c>
      <c r="U43" s="24">
        <v>131</v>
      </c>
    </row>
    <row r="44" spans="1:21" x14ac:dyDescent="0.25">
      <c r="B44" s="31"/>
      <c r="C44" s="30">
        <v>30</v>
      </c>
      <c r="D44" s="22">
        <v>0.11899999999999999</v>
      </c>
      <c r="E44" s="23">
        <f t="shared" si="2"/>
        <v>0.1180270410350224</v>
      </c>
      <c r="F44" s="23">
        <f t="shared" si="0"/>
        <v>0.1185135205175112</v>
      </c>
      <c r="G44" s="24">
        <v>132</v>
      </c>
      <c r="I44" s="31"/>
      <c r="J44" s="30">
        <v>30</v>
      </c>
      <c r="K44" s="22">
        <v>0.11899999999999999</v>
      </c>
      <c r="L44" s="23">
        <f t="shared" si="3"/>
        <v>0.1180270410350224</v>
      </c>
      <c r="M44" s="23">
        <f t="shared" si="1"/>
        <v>0.1185135205175112</v>
      </c>
      <c r="N44" s="24">
        <v>132</v>
      </c>
      <c r="P44" s="31"/>
      <c r="Q44" s="30">
        <v>30</v>
      </c>
      <c r="R44" s="22">
        <v>0.11899999999999999</v>
      </c>
      <c r="S44" s="23">
        <f t="shared" si="4"/>
        <v>0.1180270410350224</v>
      </c>
      <c r="T44" s="23">
        <f t="shared" si="5"/>
        <v>0.1185135205175112</v>
      </c>
      <c r="U44" s="24">
        <v>132</v>
      </c>
    </row>
    <row r="48" spans="1:21" ht="15" customHeight="1" x14ac:dyDescent="0.4">
      <c r="A48" s="11"/>
      <c r="B48" s="37"/>
    </row>
    <row r="50" spans="2:21" ht="24.95" customHeight="1" x14ac:dyDescent="0.25">
      <c r="B50" t="s">
        <v>53</v>
      </c>
      <c r="I50" t="s">
        <v>54</v>
      </c>
      <c r="P50" t="s">
        <v>55</v>
      </c>
    </row>
    <row r="51" spans="2:21" ht="15" customHeight="1" x14ac:dyDescent="0.25"/>
    <row r="52" spans="2:21" ht="24" x14ac:dyDescent="0.25">
      <c r="B52" s="38" t="s">
        <v>35</v>
      </c>
      <c r="C52" s="38" t="s">
        <v>48</v>
      </c>
      <c r="D52" s="38" t="s">
        <v>38</v>
      </c>
      <c r="E52" s="38" t="s">
        <v>39</v>
      </c>
      <c r="F52" s="38" t="s">
        <v>46</v>
      </c>
      <c r="G52" s="39" t="s">
        <v>37</v>
      </c>
      <c r="I52" s="51" t="s">
        <v>40</v>
      </c>
      <c r="J52" s="38" t="s">
        <v>48</v>
      </c>
      <c r="K52" s="51" t="s">
        <v>38</v>
      </c>
      <c r="L52" s="51" t="s">
        <v>39</v>
      </c>
      <c r="M52" s="38" t="s">
        <v>46</v>
      </c>
      <c r="N52" s="39" t="s">
        <v>37</v>
      </c>
      <c r="P52" s="51" t="s">
        <v>40</v>
      </c>
      <c r="Q52" s="38" t="s">
        <v>48</v>
      </c>
      <c r="R52" s="51" t="s">
        <v>38</v>
      </c>
      <c r="S52" s="51" t="s">
        <v>39</v>
      </c>
      <c r="T52" s="38" t="s">
        <v>46</v>
      </c>
      <c r="U52" s="39" t="s">
        <v>37</v>
      </c>
    </row>
    <row r="53" spans="2:21" ht="18.75" x14ac:dyDescent="0.25">
      <c r="B53" s="40" t="s">
        <v>51</v>
      </c>
      <c r="C53" s="40" t="s">
        <v>49</v>
      </c>
      <c r="D53" s="40"/>
      <c r="E53" s="40"/>
      <c r="F53" s="40" t="s">
        <v>47</v>
      </c>
      <c r="G53" s="42" t="s">
        <v>58</v>
      </c>
      <c r="I53" s="52"/>
      <c r="J53" s="40" t="s">
        <v>49</v>
      </c>
      <c r="K53" s="52"/>
      <c r="L53" s="52"/>
      <c r="M53" s="40" t="s">
        <v>47</v>
      </c>
      <c r="N53" s="42" t="s">
        <v>58</v>
      </c>
      <c r="P53" s="52"/>
      <c r="Q53" s="40" t="s">
        <v>49</v>
      </c>
      <c r="R53" s="52"/>
      <c r="S53" s="52"/>
      <c r="T53" s="40" t="s">
        <v>47</v>
      </c>
      <c r="U53" s="42" t="s">
        <v>58</v>
      </c>
    </row>
    <row r="54" spans="2:21" x14ac:dyDescent="0.25">
      <c r="B54" s="27"/>
      <c r="C54" s="28">
        <v>10</v>
      </c>
      <c r="D54" s="23">
        <v>8.3000000000000004E-2</v>
      </c>
      <c r="E54" s="23">
        <f>2*F54-D54</f>
        <v>8.121715113614876E-2</v>
      </c>
      <c r="F54" s="23">
        <f>SQRT(1.854/G54)</f>
        <v>8.2108575568074382E-2</v>
      </c>
      <c r="G54" s="25">
        <v>275</v>
      </c>
      <c r="I54" s="27"/>
      <c r="J54" s="28">
        <v>10</v>
      </c>
      <c r="K54" s="23">
        <v>7.2999999999999995E-2</v>
      </c>
      <c r="L54" s="23">
        <f>2*M54-K54</f>
        <v>7.2562946619568788E-2</v>
      </c>
      <c r="M54" s="23">
        <f>SQRT(1.854/N54)</f>
        <v>7.2781473309784392E-2</v>
      </c>
      <c r="N54" s="25">
        <v>350</v>
      </c>
      <c r="P54" s="27"/>
      <c r="Q54" s="28">
        <v>10</v>
      </c>
      <c r="R54" s="23">
        <v>6.7000000000000004E-2</v>
      </c>
      <c r="S54" s="23">
        <f>2*T54-R54</f>
        <v>7.196942109687296E-2</v>
      </c>
      <c r="T54" s="23">
        <f>SQRT(1.854/U54)</f>
        <v>6.9484710548436482E-2</v>
      </c>
      <c r="U54" s="25">
        <v>384</v>
      </c>
    </row>
    <row r="55" spans="2:21" x14ac:dyDescent="0.25">
      <c r="B55" s="29">
        <v>0</v>
      </c>
      <c r="C55" s="30">
        <v>20</v>
      </c>
      <c r="D55" s="23">
        <v>7.5999999999999998E-2</v>
      </c>
      <c r="E55" s="23">
        <f t="shared" ref="E55:E92" si="6">2*F55-D55</f>
        <v>7.5057808598104389E-2</v>
      </c>
      <c r="F55" s="23">
        <f t="shared" ref="F55:F92" si="7">SQRT(1.854/G55)</f>
        <v>7.5528904299052194E-2</v>
      </c>
      <c r="G55" s="24">
        <v>325</v>
      </c>
      <c r="I55" s="29">
        <v>0</v>
      </c>
      <c r="J55" s="30">
        <v>20</v>
      </c>
      <c r="K55" s="23">
        <v>5.8000000000000003E-2</v>
      </c>
      <c r="L55" s="23">
        <f t="shared" ref="L55:L92" si="8">2*M55-K55</f>
        <v>6.0851648224643E-2</v>
      </c>
      <c r="M55" s="23">
        <f t="shared" ref="M55:M92" si="9">SQRT(1.854/N55)</f>
        <v>5.9425824112321501E-2</v>
      </c>
      <c r="N55" s="24">
        <v>525</v>
      </c>
      <c r="P55" s="29">
        <v>0</v>
      </c>
      <c r="Q55" s="30">
        <v>20</v>
      </c>
      <c r="R55" s="23">
        <v>5.6000000000000001E-2</v>
      </c>
      <c r="S55" s="23">
        <f t="shared" ref="S55:S92" si="10">2*T55-R55</f>
        <v>5.3811368197313046E-2</v>
      </c>
      <c r="T55" s="23">
        <f t="shared" ref="T55:T92" si="11">SQRT(1.854/U55)</f>
        <v>5.4905684098656524E-2</v>
      </c>
      <c r="U55" s="24">
        <v>615</v>
      </c>
    </row>
    <row r="56" spans="2:21" x14ac:dyDescent="0.25">
      <c r="B56" s="31"/>
      <c r="C56" s="30">
        <v>30</v>
      </c>
      <c r="D56" s="23">
        <v>6.4000000000000001E-2</v>
      </c>
      <c r="E56" s="23">
        <f t="shared" si="6"/>
        <v>7.0490910020152592E-2</v>
      </c>
      <c r="F56" s="23">
        <f t="shared" si="7"/>
        <v>6.7245455010076297E-2</v>
      </c>
      <c r="G56" s="24">
        <v>410</v>
      </c>
      <c r="I56" s="31"/>
      <c r="J56" s="30">
        <v>30</v>
      </c>
      <c r="K56" s="23">
        <v>5.6000000000000001E-2</v>
      </c>
      <c r="L56" s="23">
        <f t="shared" si="8"/>
        <v>5.5641683730667947E-2</v>
      </c>
      <c r="M56" s="23">
        <f t="shared" si="9"/>
        <v>5.5820841865333974E-2</v>
      </c>
      <c r="N56" s="24">
        <v>595</v>
      </c>
      <c r="P56" s="31"/>
      <c r="Q56" s="30">
        <v>30</v>
      </c>
      <c r="R56" s="23">
        <v>5.2999999999999999E-2</v>
      </c>
      <c r="S56" s="23">
        <f t="shared" si="10"/>
        <v>5.2841470692866897E-2</v>
      </c>
      <c r="T56" s="23">
        <f t="shared" si="11"/>
        <v>5.2920735346433448E-2</v>
      </c>
      <c r="U56" s="24">
        <v>662</v>
      </c>
    </row>
    <row r="57" spans="2:21" x14ac:dyDescent="0.25">
      <c r="B57" s="27"/>
      <c r="C57" s="28">
        <v>10</v>
      </c>
      <c r="D57" s="22">
        <v>8.4000000000000005E-2</v>
      </c>
      <c r="E57" s="23">
        <f t="shared" si="6"/>
        <v>8.1730705262080719E-2</v>
      </c>
      <c r="F57" s="23">
        <f t="shared" si="7"/>
        <v>8.2865352631040362E-2</v>
      </c>
      <c r="G57" s="24">
        <v>270</v>
      </c>
      <c r="I57" s="27"/>
      <c r="J57" s="28">
        <v>10</v>
      </c>
      <c r="K57" s="22">
        <v>7.3999999999999996E-2</v>
      </c>
      <c r="L57" s="23">
        <f t="shared" si="8"/>
        <v>7.7524758115568124E-2</v>
      </c>
      <c r="M57" s="23">
        <f t="shared" si="9"/>
        <v>7.576237905778406E-2</v>
      </c>
      <c r="N57" s="24">
        <v>323</v>
      </c>
      <c r="P57" s="27"/>
      <c r="Q57" s="28">
        <v>10</v>
      </c>
      <c r="R57" s="22">
        <v>7.3999999999999996E-2</v>
      </c>
      <c r="S57" s="23">
        <f t="shared" si="10"/>
        <v>7.3688065549936552E-2</v>
      </c>
      <c r="T57" s="23">
        <f t="shared" si="11"/>
        <v>7.3844032774968274E-2</v>
      </c>
      <c r="U57" s="24">
        <v>340</v>
      </c>
    </row>
    <row r="58" spans="2:21" x14ac:dyDescent="0.25">
      <c r="B58" s="29">
        <v>100</v>
      </c>
      <c r="C58" s="30">
        <v>20</v>
      </c>
      <c r="D58" s="22">
        <v>7.5999999999999998E-2</v>
      </c>
      <c r="E58" s="23">
        <f t="shared" si="6"/>
        <v>7.671134442791451E-2</v>
      </c>
      <c r="F58" s="23">
        <f t="shared" si="7"/>
        <v>7.6355672213957254E-2</v>
      </c>
      <c r="G58" s="24">
        <v>318</v>
      </c>
      <c r="I58" s="29">
        <v>100</v>
      </c>
      <c r="J58" s="30">
        <v>20</v>
      </c>
      <c r="K58" s="22">
        <v>0.06</v>
      </c>
      <c r="L58" s="23">
        <f t="shared" si="8"/>
        <v>6.240023767059516E-2</v>
      </c>
      <c r="M58" s="23">
        <f t="shared" si="9"/>
        <v>6.1200118835297579E-2</v>
      </c>
      <c r="N58" s="24">
        <v>495</v>
      </c>
      <c r="P58" s="29">
        <v>100</v>
      </c>
      <c r="Q58" s="30">
        <v>20</v>
      </c>
      <c r="R58" s="22">
        <v>0.06</v>
      </c>
      <c r="S58" s="23">
        <f t="shared" si="10"/>
        <v>5.9652005067204444E-2</v>
      </c>
      <c r="T58" s="23">
        <f t="shared" si="11"/>
        <v>5.9826002533602221E-2</v>
      </c>
      <c r="U58" s="24">
        <v>518</v>
      </c>
    </row>
    <row r="59" spans="2:21" x14ac:dyDescent="0.25">
      <c r="B59" s="31"/>
      <c r="C59" s="30">
        <v>30</v>
      </c>
      <c r="D59" s="22">
        <v>6.7000000000000004E-2</v>
      </c>
      <c r="E59" s="23">
        <f t="shared" si="6"/>
        <v>6.8318554201229592E-2</v>
      </c>
      <c r="F59" s="23">
        <f t="shared" si="7"/>
        <v>6.7659277100614798E-2</v>
      </c>
      <c r="G59" s="24">
        <v>405</v>
      </c>
      <c r="I59" s="31"/>
      <c r="J59" s="30">
        <v>30</v>
      </c>
      <c r="K59" s="22">
        <v>5.7000000000000002E-2</v>
      </c>
      <c r="L59" s="23">
        <f t="shared" si="8"/>
        <v>5.6468057179102173E-2</v>
      </c>
      <c r="M59" s="23">
        <f t="shared" si="9"/>
        <v>5.6734028589551087E-2</v>
      </c>
      <c r="N59" s="24">
        <v>576</v>
      </c>
      <c r="P59" s="31"/>
      <c r="Q59" s="30">
        <v>30</v>
      </c>
      <c r="R59" s="22">
        <v>5.3999999999999999E-2</v>
      </c>
      <c r="S59" s="23">
        <f t="shared" si="10"/>
        <v>5.3144183981169567E-2</v>
      </c>
      <c r="T59" s="23">
        <f t="shared" si="11"/>
        <v>5.3572091990584783E-2</v>
      </c>
      <c r="U59" s="24">
        <v>646</v>
      </c>
    </row>
    <row r="60" spans="2:21" x14ac:dyDescent="0.25">
      <c r="B60" s="27"/>
      <c r="C60" s="28">
        <v>10</v>
      </c>
      <c r="D60" s="22">
        <v>8.5000000000000006E-2</v>
      </c>
      <c r="E60" s="23">
        <f t="shared" si="6"/>
        <v>8.3563914001331493E-2</v>
      </c>
      <c r="F60" s="23">
        <f t="shared" si="7"/>
        <v>8.428195700066575E-2</v>
      </c>
      <c r="G60" s="24">
        <v>261</v>
      </c>
      <c r="I60" s="27"/>
      <c r="J60" s="28">
        <v>10</v>
      </c>
      <c r="K60" s="22">
        <v>7.4999999999999997E-2</v>
      </c>
      <c r="L60" s="23">
        <f t="shared" si="8"/>
        <v>8.0931889292603185E-2</v>
      </c>
      <c r="M60" s="23">
        <f t="shared" si="9"/>
        <v>7.7965944646301591E-2</v>
      </c>
      <c r="N60" s="24">
        <v>305</v>
      </c>
      <c r="P60" s="27"/>
      <c r="Q60" s="28">
        <v>10</v>
      </c>
      <c r="R60" s="22">
        <v>7.5999999999999998E-2</v>
      </c>
      <c r="S60" s="23">
        <f t="shared" si="10"/>
        <v>7.8669262121344882E-2</v>
      </c>
      <c r="T60" s="23">
        <f t="shared" si="11"/>
        <v>7.733463106067244E-2</v>
      </c>
      <c r="U60" s="24">
        <v>310</v>
      </c>
    </row>
    <row r="61" spans="2:21" x14ac:dyDescent="0.25">
      <c r="B61" s="29">
        <v>200</v>
      </c>
      <c r="C61" s="30">
        <v>20</v>
      </c>
      <c r="D61" s="22">
        <v>7.5999999999999998E-2</v>
      </c>
      <c r="E61" s="23">
        <f t="shared" si="6"/>
        <v>7.9931889292603184E-2</v>
      </c>
      <c r="F61" s="23">
        <f t="shared" si="7"/>
        <v>7.7965944646301591E-2</v>
      </c>
      <c r="G61" s="24">
        <v>305</v>
      </c>
      <c r="I61" s="29">
        <v>200</v>
      </c>
      <c r="J61" s="30">
        <v>20</v>
      </c>
      <c r="K61" s="22">
        <v>6.6000000000000003E-2</v>
      </c>
      <c r="L61" s="23">
        <f t="shared" si="8"/>
        <v>6.2948837492173448E-2</v>
      </c>
      <c r="M61" s="23">
        <f t="shared" si="9"/>
        <v>6.4474418746086726E-2</v>
      </c>
      <c r="N61" s="24">
        <v>446</v>
      </c>
      <c r="P61" s="29">
        <v>200</v>
      </c>
      <c r="Q61" s="30">
        <v>20</v>
      </c>
      <c r="R61" s="22">
        <v>6.6000000000000003E-2</v>
      </c>
      <c r="S61" s="23">
        <f t="shared" si="10"/>
        <v>6.2948837492173448E-2</v>
      </c>
      <c r="T61" s="23">
        <f t="shared" si="11"/>
        <v>6.4474418746086726E-2</v>
      </c>
      <c r="U61" s="24">
        <v>446</v>
      </c>
    </row>
    <row r="62" spans="2:21" x14ac:dyDescent="0.25">
      <c r="B62" s="31"/>
      <c r="C62" s="30">
        <v>30</v>
      </c>
      <c r="D62" s="22">
        <v>6.5000000000000002E-2</v>
      </c>
      <c r="E62" s="23">
        <f t="shared" si="6"/>
        <v>7.2719831245026484E-2</v>
      </c>
      <c r="F62" s="23">
        <f t="shared" si="7"/>
        <v>6.8859915622513243E-2</v>
      </c>
      <c r="G62" s="24">
        <v>391</v>
      </c>
      <c r="I62" s="31"/>
      <c r="J62" s="30">
        <v>30</v>
      </c>
      <c r="K62" s="22">
        <v>5.7000000000000002E-2</v>
      </c>
      <c r="L62" s="23">
        <f t="shared" si="8"/>
        <v>5.9013642104129176E-2</v>
      </c>
      <c r="M62" s="23">
        <f t="shared" si="9"/>
        <v>5.8006821052064589E-2</v>
      </c>
      <c r="N62" s="24">
        <v>551</v>
      </c>
      <c r="P62" s="31"/>
      <c r="Q62" s="30">
        <v>30</v>
      </c>
      <c r="R62" s="22">
        <v>5.7000000000000002E-2</v>
      </c>
      <c r="S62" s="23">
        <f t="shared" si="10"/>
        <v>5.2722199389918532E-2</v>
      </c>
      <c r="T62" s="23">
        <f t="shared" si="11"/>
        <v>5.4861099694959267E-2</v>
      </c>
      <c r="U62" s="24">
        <v>616</v>
      </c>
    </row>
    <row r="63" spans="2:21" x14ac:dyDescent="0.25">
      <c r="B63" s="27"/>
      <c r="C63" s="28">
        <v>10</v>
      </c>
      <c r="D63" s="22">
        <v>8.5999999999999993E-2</v>
      </c>
      <c r="E63" s="23">
        <f t="shared" si="6"/>
        <v>8.4535488802701925E-2</v>
      </c>
      <c r="F63" s="23">
        <f t="shared" si="7"/>
        <v>8.5267744401350959E-2</v>
      </c>
      <c r="G63" s="24">
        <v>255</v>
      </c>
      <c r="I63" s="27"/>
      <c r="J63" s="28">
        <v>10</v>
      </c>
      <c r="K63" s="22">
        <v>8.2000000000000003E-2</v>
      </c>
      <c r="L63" s="23">
        <f t="shared" si="8"/>
        <v>8.2217151136148761E-2</v>
      </c>
      <c r="M63" s="23">
        <f t="shared" si="9"/>
        <v>8.2108575568074382E-2</v>
      </c>
      <c r="N63" s="24">
        <v>275</v>
      </c>
      <c r="P63" s="27"/>
      <c r="Q63" s="28">
        <v>10</v>
      </c>
      <c r="R63" s="22">
        <v>8.2000000000000003E-2</v>
      </c>
      <c r="S63" s="23">
        <f t="shared" si="10"/>
        <v>7.9310423195709676E-2</v>
      </c>
      <c r="T63" s="23">
        <f t="shared" si="11"/>
        <v>8.065521159785484E-2</v>
      </c>
      <c r="U63" s="24">
        <v>285</v>
      </c>
    </row>
    <row r="64" spans="2:21" x14ac:dyDescent="0.25">
      <c r="B64" s="29">
        <v>300</v>
      </c>
      <c r="C64" s="30">
        <v>20</v>
      </c>
      <c r="D64" s="22">
        <v>7.9000000000000001E-2</v>
      </c>
      <c r="E64" s="23">
        <f t="shared" si="6"/>
        <v>7.955277686261901E-2</v>
      </c>
      <c r="F64" s="23">
        <f t="shared" si="7"/>
        <v>7.9276388431309505E-2</v>
      </c>
      <c r="G64" s="24">
        <v>295</v>
      </c>
      <c r="I64" s="29">
        <v>300</v>
      </c>
      <c r="J64" s="30">
        <v>20</v>
      </c>
      <c r="K64" s="22">
        <v>7.0000000000000007E-2</v>
      </c>
      <c r="L64" s="23">
        <f t="shared" si="8"/>
        <v>6.9515472006275558E-2</v>
      </c>
      <c r="M64" s="23">
        <f t="shared" si="9"/>
        <v>6.9757736003137782E-2</v>
      </c>
      <c r="N64" s="24">
        <v>381</v>
      </c>
      <c r="P64" s="29">
        <v>300</v>
      </c>
      <c r="Q64" s="30">
        <v>20</v>
      </c>
      <c r="R64" s="22">
        <v>7.0000000000000007E-2</v>
      </c>
      <c r="S64" s="23">
        <f t="shared" si="10"/>
        <v>6.9515472006275558E-2</v>
      </c>
      <c r="T64" s="23">
        <f t="shared" si="11"/>
        <v>6.9757736003137782E-2</v>
      </c>
      <c r="U64" s="24">
        <v>381</v>
      </c>
    </row>
    <row r="65" spans="2:21" x14ac:dyDescent="0.25">
      <c r="B65" s="31"/>
      <c r="C65" s="30">
        <v>30</v>
      </c>
      <c r="D65" s="23">
        <v>7.0000000000000007E-2</v>
      </c>
      <c r="E65" s="23">
        <f t="shared" si="6"/>
        <v>7.0627166649975565E-2</v>
      </c>
      <c r="F65" s="23">
        <f t="shared" si="7"/>
        <v>7.0313583324987786E-2</v>
      </c>
      <c r="G65" s="24">
        <v>375</v>
      </c>
      <c r="I65" s="31"/>
      <c r="J65" s="30">
        <v>30</v>
      </c>
      <c r="K65" s="23">
        <v>5.7000000000000002E-2</v>
      </c>
      <c r="L65" s="23">
        <f t="shared" si="8"/>
        <v>6.1401450969497916E-2</v>
      </c>
      <c r="M65" s="23">
        <f t="shared" si="9"/>
        <v>5.9200725484748959E-2</v>
      </c>
      <c r="N65" s="24">
        <v>529</v>
      </c>
      <c r="P65" s="31"/>
      <c r="Q65" s="30">
        <v>30</v>
      </c>
      <c r="R65" s="23">
        <v>5.7000000000000002E-2</v>
      </c>
      <c r="S65" s="23">
        <f t="shared" si="10"/>
        <v>5.5113743695515437E-2</v>
      </c>
      <c r="T65" s="23">
        <f t="shared" si="11"/>
        <v>5.6056871847757719E-2</v>
      </c>
      <c r="U65" s="24">
        <v>590</v>
      </c>
    </row>
    <row r="66" spans="2:21" x14ac:dyDescent="0.25">
      <c r="B66" s="27"/>
      <c r="C66" s="28">
        <v>10</v>
      </c>
      <c r="D66" s="23">
        <v>8.6999999999999994E-2</v>
      </c>
      <c r="E66" s="23">
        <f t="shared" si="6"/>
        <v>8.6980998258723768E-2</v>
      </c>
      <c r="F66" s="23">
        <f t="shared" si="7"/>
        <v>8.6990499129361881E-2</v>
      </c>
      <c r="G66" s="24">
        <v>245</v>
      </c>
      <c r="I66" s="27"/>
      <c r="J66" s="28">
        <v>10</v>
      </c>
      <c r="K66" s="23">
        <v>8.4000000000000005E-2</v>
      </c>
      <c r="L66" s="23">
        <f t="shared" si="8"/>
        <v>8.4241919602251261E-2</v>
      </c>
      <c r="M66" s="23">
        <f t="shared" si="9"/>
        <v>8.4120959801125633E-2</v>
      </c>
      <c r="N66" s="24">
        <v>262</v>
      </c>
      <c r="P66" s="27"/>
      <c r="Q66" s="28">
        <v>10</v>
      </c>
      <c r="R66" s="23">
        <v>8.4000000000000005E-2</v>
      </c>
      <c r="S66" s="23">
        <f t="shared" si="10"/>
        <v>8.2347953973124596E-2</v>
      </c>
      <c r="T66" s="23">
        <f t="shared" si="11"/>
        <v>8.3173976986562301E-2</v>
      </c>
      <c r="U66" s="24">
        <v>268</v>
      </c>
    </row>
    <row r="67" spans="2:21" x14ac:dyDescent="0.25">
      <c r="B67" s="29">
        <v>400</v>
      </c>
      <c r="C67" s="30">
        <v>20</v>
      </c>
      <c r="D67" s="23">
        <v>0.08</v>
      </c>
      <c r="E67" s="23">
        <f t="shared" si="6"/>
        <v>8.216618741410163E-2</v>
      </c>
      <c r="F67" s="23">
        <f t="shared" si="7"/>
        <v>8.1083093707050816E-2</v>
      </c>
      <c r="G67" s="24">
        <v>282</v>
      </c>
      <c r="I67" s="29">
        <v>400</v>
      </c>
      <c r="J67" s="30">
        <v>20</v>
      </c>
      <c r="K67" s="23">
        <v>7.3999999999999996E-2</v>
      </c>
      <c r="L67" s="23">
        <f t="shared" si="8"/>
        <v>7.3255595908324631E-2</v>
      </c>
      <c r="M67" s="23">
        <f t="shared" si="9"/>
        <v>7.3627797954162313E-2</v>
      </c>
      <c r="N67" s="24">
        <v>342</v>
      </c>
      <c r="P67" s="29">
        <v>400</v>
      </c>
      <c r="Q67" s="30">
        <v>20</v>
      </c>
      <c r="R67" s="23">
        <v>7.3999999999999996E-2</v>
      </c>
      <c r="S67" s="23">
        <f t="shared" si="10"/>
        <v>7.4786133200765118E-2</v>
      </c>
      <c r="T67" s="23">
        <f t="shared" si="11"/>
        <v>7.4393066600382557E-2</v>
      </c>
      <c r="U67" s="24">
        <v>335</v>
      </c>
    </row>
    <row r="68" spans="2:21" x14ac:dyDescent="0.25">
      <c r="B68" s="31"/>
      <c r="C68" s="30">
        <v>30</v>
      </c>
      <c r="D68" s="22">
        <v>7.1999999999999995E-2</v>
      </c>
      <c r="E68" s="23">
        <f t="shared" si="6"/>
        <v>7.1527000944073257E-2</v>
      </c>
      <c r="F68" s="23">
        <f t="shared" si="7"/>
        <v>7.1763500472036626E-2</v>
      </c>
      <c r="G68" s="24">
        <v>360</v>
      </c>
      <c r="I68" s="31"/>
      <c r="J68" s="30">
        <v>30</v>
      </c>
      <c r="K68" s="22">
        <v>6.2E-2</v>
      </c>
      <c r="L68" s="23">
        <f t="shared" si="8"/>
        <v>6.1655657571679817E-2</v>
      </c>
      <c r="M68" s="23">
        <f t="shared" si="9"/>
        <v>6.1827828785839908E-2</v>
      </c>
      <c r="N68" s="24">
        <v>485</v>
      </c>
      <c r="P68" s="31"/>
      <c r="Q68" s="30">
        <v>30</v>
      </c>
      <c r="R68" s="22">
        <v>6.2E-2</v>
      </c>
      <c r="S68" s="23">
        <f t="shared" si="10"/>
        <v>5.5516194058188376E-2</v>
      </c>
      <c r="T68" s="23">
        <f t="shared" si="11"/>
        <v>5.8758097029094188E-2</v>
      </c>
      <c r="U68" s="24">
        <v>537</v>
      </c>
    </row>
    <row r="69" spans="2:21" x14ac:dyDescent="0.25">
      <c r="B69" s="27"/>
      <c r="C69" s="28">
        <v>10</v>
      </c>
      <c r="D69" s="22">
        <v>8.7999999999999995E-2</v>
      </c>
      <c r="E69" s="23">
        <f t="shared" si="6"/>
        <v>8.9644157822627663E-2</v>
      </c>
      <c r="F69" s="23">
        <f t="shared" si="7"/>
        <v>8.8822078911313829E-2</v>
      </c>
      <c r="G69" s="24">
        <v>235</v>
      </c>
      <c r="I69" s="27"/>
      <c r="J69" s="28">
        <v>10</v>
      </c>
      <c r="K69" s="22">
        <v>8.7999999999999995E-2</v>
      </c>
      <c r="L69" s="23">
        <f t="shared" si="8"/>
        <v>8.3888966292393924E-2</v>
      </c>
      <c r="M69" s="23">
        <f t="shared" si="9"/>
        <v>8.5944483146196959E-2</v>
      </c>
      <c r="N69" s="24">
        <v>251</v>
      </c>
      <c r="P69" s="27"/>
      <c r="Q69" s="28">
        <v>10</v>
      </c>
      <c r="R69" s="22">
        <v>7.8E-2</v>
      </c>
      <c r="S69" s="23">
        <f t="shared" si="10"/>
        <v>6.8826903307546886E-2</v>
      </c>
      <c r="T69" s="23">
        <f t="shared" si="11"/>
        <v>7.3413451653773443E-2</v>
      </c>
      <c r="U69" s="24">
        <v>344</v>
      </c>
    </row>
    <row r="70" spans="2:21" x14ac:dyDescent="0.25">
      <c r="B70" s="29">
        <v>500</v>
      </c>
      <c r="C70" s="30">
        <v>20</v>
      </c>
      <c r="D70" s="22">
        <v>8.2000000000000003E-2</v>
      </c>
      <c r="E70" s="23">
        <f t="shared" si="6"/>
        <v>8.4347953973124598E-2</v>
      </c>
      <c r="F70" s="23">
        <f t="shared" si="7"/>
        <v>8.3173976986562301E-2</v>
      </c>
      <c r="G70" s="24">
        <v>268</v>
      </c>
      <c r="I70" s="29">
        <v>500</v>
      </c>
      <c r="J70" s="30">
        <v>20</v>
      </c>
      <c r="K70" s="22">
        <v>8.2000000000000003E-2</v>
      </c>
      <c r="L70" s="23">
        <f t="shared" si="8"/>
        <v>7.7092992318260709E-2</v>
      </c>
      <c r="M70" s="23">
        <f t="shared" si="9"/>
        <v>7.9546496159130356E-2</v>
      </c>
      <c r="N70" s="24">
        <v>293</v>
      </c>
      <c r="P70" s="29">
        <v>500</v>
      </c>
      <c r="Q70" s="30">
        <v>20</v>
      </c>
      <c r="R70" s="22">
        <v>7.8E-2</v>
      </c>
      <c r="S70" s="23">
        <f t="shared" si="10"/>
        <v>8.1092992318260712E-2</v>
      </c>
      <c r="T70" s="23">
        <f t="shared" si="11"/>
        <v>7.9546496159130356E-2</v>
      </c>
      <c r="U70" s="24">
        <v>293</v>
      </c>
    </row>
    <row r="71" spans="2:21" x14ac:dyDescent="0.25">
      <c r="B71" s="31"/>
      <c r="C71" s="30">
        <v>30</v>
      </c>
      <c r="D71" s="22">
        <v>7.3999999999999996E-2</v>
      </c>
      <c r="E71" s="23">
        <f t="shared" si="6"/>
        <v>7.1562946619568787E-2</v>
      </c>
      <c r="F71" s="23">
        <f t="shared" si="7"/>
        <v>7.2781473309784392E-2</v>
      </c>
      <c r="G71" s="24">
        <v>350</v>
      </c>
      <c r="I71" s="31"/>
      <c r="J71" s="30">
        <v>30</v>
      </c>
      <c r="K71" s="22">
        <v>6.4000000000000001E-2</v>
      </c>
      <c r="L71" s="23">
        <f t="shared" si="8"/>
        <v>6.5825057113584412E-2</v>
      </c>
      <c r="M71" s="23">
        <f t="shared" si="9"/>
        <v>6.4912528556792207E-2</v>
      </c>
      <c r="N71" s="24">
        <v>440</v>
      </c>
      <c r="P71" s="31"/>
      <c r="Q71" s="30">
        <v>30</v>
      </c>
      <c r="R71" s="22">
        <v>6.4000000000000001E-2</v>
      </c>
      <c r="S71" s="23">
        <f t="shared" si="10"/>
        <v>6.3248338841775331E-2</v>
      </c>
      <c r="T71" s="23">
        <f t="shared" si="11"/>
        <v>6.3624169420887666E-2</v>
      </c>
      <c r="U71" s="24">
        <v>458</v>
      </c>
    </row>
    <row r="72" spans="2:21" x14ac:dyDescent="0.25">
      <c r="B72" s="27"/>
      <c r="C72" s="28">
        <v>10</v>
      </c>
      <c r="D72" s="22">
        <v>9.0999999999999998E-2</v>
      </c>
      <c r="E72" s="23">
        <f t="shared" si="6"/>
        <v>9.2600356505892739E-2</v>
      </c>
      <c r="F72" s="23">
        <f t="shared" si="7"/>
        <v>9.1800178252946368E-2</v>
      </c>
      <c r="G72" s="24">
        <v>220</v>
      </c>
      <c r="I72" s="27"/>
      <c r="J72" s="28">
        <v>10</v>
      </c>
      <c r="K72" s="22">
        <v>9.0999999999999998E-2</v>
      </c>
      <c r="L72" s="23">
        <f t="shared" si="8"/>
        <v>9.0146789350613099E-2</v>
      </c>
      <c r="M72" s="23">
        <f t="shared" si="9"/>
        <v>9.0573394675306548E-2</v>
      </c>
      <c r="N72" s="24">
        <v>226</v>
      </c>
      <c r="P72" s="27"/>
      <c r="Q72" s="28">
        <v>10</v>
      </c>
      <c r="R72" s="22">
        <v>9.0999999999999998E-2</v>
      </c>
      <c r="S72" s="23">
        <f t="shared" si="10"/>
        <v>9.2600356505892739E-2</v>
      </c>
      <c r="T72" s="23">
        <f t="shared" si="11"/>
        <v>9.1800178252946368E-2</v>
      </c>
      <c r="U72" s="24">
        <v>220</v>
      </c>
    </row>
    <row r="73" spans="2:21" x14ac:dyDescent="0.25">
      <c r="B73" s="29">
        <v>600</v>
      </c>
      <c r="C73" s="30">
        <v>20</v>
      </c>
      <c r="D73" s="22">
        <v>8.3000000000000004E-2</v>
      </c>
      <c r="E73" s="23">
        <f t="shared" si="6"/>
        <v>8.7202085768653251E-2</v>
      </c>
      <c r="F73" s="23">
        <f t="shared" si="7"/>
        <v>8.5101042884326628E-2</v>
      </c>
      <c r="G73" s="24">
        <v>256</v>
      </c>
      <c r="I73" s="29">
        <v>600</v>
      </c>
      <c r="J73" s="30">
        <v>20</v>
      </c>
      <c r="K73" s="22">
        <v>8.7999999999999995E-2</v>
      </c>
      <c r="L73" s="23">
        <f t="shared" si="8"/>
        <v>8.8893016370082678E-2</v>
      </c>
      <c r="M73" s="23">
        <f t="shared" si="9"/>
        <v>8.8446508185041336E-2</v>
      </c>
      <c r="N73" s="24">
        <v>237</v>
      </c>
      <c r="P73" s="29">
        <v>600</v>
      </c>
      <c r="Q73" s="30">
        <v>20</v>
      </c>
      <c r="R73" s="22">
        <v>8.7999999999999995E-2</v>
      </c>
      <c r="S73" s="23">
        <f t="shared" si="10"/>
        <v>8.5275190082064883E-2</v>
      </c>
      <c r="T73" s="23">
        <f t="shared" si="11"/>
        <v>8.6637595041032439E-2</v>
      </c>
      <c r="U73" s="24">
        <v>247</v>
      </c>
    </row>
    <row r="74" spans="2:21" x14ac:dyDescent="0.25">
      <c r="B74" s="31"/>
      <c r="C74" s="30">
        <v>30</v>
      </c>
      <c r="D74" s="22">
        <v>7.3999999999999996E-2</v>
      </c>
      <c r="E74" s="23">
        <f t="shared" si="6"/>
        <v>7.7057808598104391E-2</v>
      </c>
      <c r="F74" s="23">
        <f t="shared" si="7"/>
        <v>7.5528904299052194E-2</v>
      </c>
      <c r="G74" s="24">
        <v>325</v>
      </c>
      <c r="I74" s="31"/>
      <c r="J74" s="30">
        <v>30</v>
      </c>
      <c r="K74" s="22">
        <v>7.0999999999999994E-2</v>
      </c>
      <c r="L74" s="23">
        <f t="shared" si="8"/>
        <v>6.9068010691405265E-2</v>
      </c>
      <c r="M74" s="23">
        <f t="shared" si="9"/>
        <v>7.003400534570263E-2</v>
      </c>
      <c r="N74" s="24">
        <v>378</v>
      </c>
      <c r="P74" s="31"/>
      <c r="Q74" s="30">
        <v>30</v>
      </c>
      <c r="R74" s="22">
        <v>7.0999999999999994E-2</v>
      </c>
      <c r="S74" s="23">
        <f t="shared" si="10"/>
        <v>7.095835274137087E-2</v>
      </c>
      <c r="T74" s="23">
        <f t="shared" si="11"/>
        <v>7.0979176370685432E-2</v>
      </c>
      <c r="U74" s="24">
        <v>368</v>
      </c>
    </row>
    <row r="75" spans="2:21" x14ac:dyDescent="0.25">
      <c r="B75" s="27"/>
      <c r="C75" s="28">
        <v>10</v>
      </c>
      <c r="D75" s="22">
        <v>9.9000000000000005E-2</v>
      </c>
      <c r="E75" s="23">
        <f t="shared" si="6"/>
        <v>0.10067715878871947</v>
      </c>
      <c r="F75" s="23">
        <f t="shared" si="7"/>
        <v>9.9838579394359736E-2</v>
      </c>
      <c r="G75" s="24">
        <v>186</v>
      </c>
      <c r="I75" s="27"/>
      <c r="J75" s="28">
        <v>10</v>
      </c>
      <c r="K75" s="22">
        <v>9.9000000000000005E-2</v>
      </c>
      <c r="L75" s="23">
        <f t="shared" si="8"/>
        <v>0.10067715878871947</v>
      </c>
      <c r="M75" s="23">
        <f t="shared" si="9"/>
        <v>9.9838579394359736E-2</v>
      </c>
      <c r="N75" s="24">
        <v>186</v>
      </c>
      <c r="P75" s="27"/>
      <c r="Q75" s="28">
        <v>10</v>
      </c>
      <c r="R75" s="22">
        <v>9.9000000000000005E-2</v>
      </c>
      <c r="S75" s="23">
        <f t="shared" si="10"/>
        <v>0.10067715878871947</v>
      </c>
      <c r="T75" s="23">
        <f t="shared" si="11"/>
        <v>9.9838579394359736E-2</v>
      </c>
      <c r="U75" s="24">
        <v>186</v>
      </c>
    </row>
    <row r="76" spans="2:21" x14ac:dyDescent="0.25">
      <c r="B76" s="29">
        <v>700</v>
      </c>
      <c r="C76" s="30">
        <v>20</v>
      </c>
      <c r="D76" s="22">
        <v>9.1999999999999998E-2</v>
      </c>
      <c r="E76" s="23">
        <f t="shared" si="6"/>
        <v>9.244063712710715E-2</v>
      </c>
      <c r="F76" s="23">
        <f t="shared" si="7"/>
        <v>9.2220318563553574E-2</v>
      </c>
      <c r="G76" s="24">
        <v>218</v>
      </c>
      <c r="I76" s="29">
        <v>700</v>
      </c>
      <c r="J76" s="30">
        <v>20</v>
      </c>
      <c r="K76" s="22">
        <v>9.8000000000000004E-2</v>
      </c>
      <c r="L76" s="23">
        <f t="shared" si="8"/>
        <v>9.5531768592511584E-2</v>
      </c>
      <c r="M76" s="23">
        <f t="shared" si="9"/>
        <v>9.6765884296255794E-2</v>
      </c>
      <c r="N76" s="24">
        <v>198</v>
      </c>
      <c r="P76" s="29">
        <v>700</v>
      </c>
      <c r="Q76" s="30">
        <v>20</v>
      </c>
      <c r="R76" s="22">
        <v>9.8000000000000004E-2</v>
      </c>
      <c r="S76" s="23">
        <f t="shared" si="10"/>
        <v>9.0822260747630473E-2</v>
      </c>
      <c r="T76" s="23">
        <f t="shared" si="11"/>
        <v>9.4411130373815239E-2</v>
      </c>
      <c r="U76" s="24">
        <v>208</v>
      </c>
    </row>
    <row r="77" spans="2:21" x14ac:dyDescent="0.25">
      <c r="B77" s="31"/>
      <c r="C77" s="30">
        <v>30</v>
      </c>
      <c r="D77" s="22">
        <v>8.6999999999999994E-2</v>
      </c>
      <c r="E77" s="23">
        <f t="shared" si="6"/>
        <v>8.8783958312469463E-2</v>
      </c>
      <c r="F77" s="23">
        <f t="shared" si="7"/>
        <v>8.7891979156234729E-2</v>
      </c>
      <c r="G77" s="24">
        <v>240</v>
      </c>
      <c r="I77" s="31"/>
      <c r="J77" s="30">
        <v>30</v>
      </c>
      <c r="K77" s="22">
        <v>8.1000000000000003E-2</v>
      </c>
      <c r="L77" s="23">
        <f t="shared" si="8"/>
        <v>8.3217151136148762E-2</v>
      </c>
      <c r="M77" s="23">
        <f t="shared" si="9"/>
        <v>8.2108575568074382E-2</v>
      </c>
      <c r="N77" s="24">
        <v>275</v>
      </c>
      <c r="P77" s="31"/>
      <c r="Q77" s="30">
        <v>30</v>
      </c>
      <c r="R77" s="22">
        <v>8.1000000000000003E-2</v>
      </c>
      <c r="S77" s="23">
        <f t="shared" si="10"/>
        <v>8.0310423195709676E-2</v>
      </c>
      <c r="T77" s="23">
        <f t="shared" si="11"/>
        <v>8.065521159785484E-2</v>
      </c>
      <c r="U77" s="24">
        <v>285</v>
      </c>
    </row>
    <row r="78" spans="2:21" x14ac:dyDescent="0.25">
      <c r="B78" s="27"/>
      <c r="C78" s="28">
        <v>10</v>
      </c>
      <c r="D78" s="22">
        <v>0.11700000000000001</v>
      </c>
      <c r="E78" s="23">
        <f t="shared" si="6"/>
        <v>0.1173786110832926</v>
      </c>
      <c r="F78" s="23">
        <f t="shared" si="7"/>
        <v>0.1171893055416463</v>
      </c>
      <c r="G78" s="24">
        <v>135</v>
      </c>
      <c r="I78" s="27"/>
      <c r="J78" s="28">
        <v>10</v>
      </c>
      <c r="K78" s="22">
        <v>0.107</v>
      </c>
      <c r="L78" s="23">
        <f t="shared" si="8"/>
        <v>0.10695742047841618</v>
      </c>
      <c r="M78" s="23">
        <f t="shared" si="9"/>
        <v>0.10697871023920809</v>
      </c>
      <c r="N78" s="24">
        <v>162</v>
      </c>
      <c r="P78" s="27"/>
      <c r="Q78" s="28">
        <v>10</v>
      </c>
      <c r="R78" s="22">
        <v>0.107</v>
      </c>
      <c r="S78" s="23">
        <f t="shared" si="10"/>
        <v>0.10695742047841618</v>
      </c>
      <c r="T78" s="23">
        <f t="shared" si="11"/>
        <v>0.10697871023920809</v>
      </c>
      <c r="U78" s="24">
        <v>162</v>
      </c>
    </row>
    <row r="79" spans="2:21" x14ac:dyDescent="0.25">
      <c r="B79" s="29">
        <v>800</v>
      </c>
      <c r="C79" s="30">
        <v>20</v>
      </c>
      <c r="D79" s="22">
        <v>0.11899999999999999</v>
      </c>
      <c r="E79" s="23">
        <f t="shared" si="6"/>
        <v>0.11893000446118762</v>
      </c>
      <c r="F79" s="23">
        <f t="shared" si="7"/>
        <v>0.11896500223059381</v>
      </c>
      <c r="G79" s="24">
        <v>131</v>
      </c>
      <c r="I79" s="29">
        <v>800</v>
      </c>
      <c r="J79" s="30">
        <v>20</v>
      </c>
      <c r="K79" s="22">
        <v>0.10100000000000001</v>
      </c>
      <c r="L79" s="23">
        <f t="shared" si="8"/>
        <v>0.10311497090687544</v>
      </c>
      <c r="M79" s="23">
        <f t="shared" si="9"/>
        <v>0.10205748545343772</v>
      </c>
      <c r="N79" s="24">
        <v>178</v>
      </c>
      <c r="P79" s="29">
        <v>800</v>
      </c>
      <c r="Q79" s="30">
        <v>20</v>
      </c>
      <c r="R79" s="22">
        <v>0.10100000000000001</v>
      </c>
      <c r="S79" s="23">
        <f t="shared" si="10"/>
        <v>0.10311497090687544</v>
      </c>
      <c r="T79" s="23">
        <f t="shared" si="11"/>
        <v>0.10205748545343772</v>
      </c>
      <c r="U79" s="24">
        <v>178</v>
      </c>
    </row>
    <row r="80" spans="2:21" x14ac:dyDescent="0.25">
      <c r="B80" s="31"/>
      <c r="C80" s="30">
        <v>30</v>
      </c>
      <c r="D80" s="22">
        <v>0.11799999999999999</v>
      </c>
      <c r="E80" s="23">
        <f t="shared" si="6"/>
        <v>0.11993000446118762</v>
      </c>
      <c r="F80" s="23">
        <f t="shared" si="7"/>
        <v>0.11896500223059381</v>
      </c>
      <c r="G80" s="24">
        <v>131</v>
      </c>
      <c r="I80" s="31"/>
      <c r="J80" s="30">
        <v>30</v>
      </c>
      <c r="K80" s="22">
        <v>9.0999999999999998E-2</v>
      </c>
      <c r="L80" s="23">
        <f t="shared" si="8"/>
        <v>9.4722974496463302E-2</v>
      </c>
      <c r="M80" s="23">
        <f t="shared" si="9"/>
        <v>9.286148724823165E-2</v>
      </c>
      <c r="N80" s="24">
        <v>215</v>
      </c>
      <c r="P80" s="31"/>
      <c r="Q80" s="30">
        <v>30</v>
      </c>
      <c r="R80" s="22">
        <v>8.8999999999999996E-2</v>
      </c>
      <c r="S80" s="23">
        <f t="shared" si="10"/>
        <v>8.8644157822627662E-2</v>
      </c>
      <c r="T80" s="23">
        <f t="shared" si="11"/>
        <v>8.8822078911313829E-2</v>
      </c>
      <c r="U80" s="24">
        <v>235</v>
      </c>
    </row>
    <row r="81" spans="2:21" x14ac:dyDescent="0.25">
      <c r="B81" s="27"/>
      <c r="C81" s="28">
        <v>10</v>
      </c>
      <c r="D81" s="22">
        <v>0.11899999999999999</v>
      </c>
      <c r="E81" s="23">
        <f t="shared" si="6"/>
        <v>0.11893000446118762</v>
      </c>
      <c r="F81" s="23">
        <f t="shared" si="7"/>
        <v>0.11896500223059381</v>
      </c>
      <c r="G81" s="24">
        <v>131</v>
      </c>
      <c r="I81" s="27"/>
      <c r="J81" s="28">
        <v>10</v>
      </c>
      <c r="K81" s="22">
        <v>0.11899999999999999</v>
      </c>
      <c r="L81" s="23">
        <f t="shared" si="8"/>
        <v>0.11984336676188823</v>
      </c>
      <c r="M81" s="23">
        <f t="shared" si="9"/>
        <v>0.11942168338094411</v>
      </c>
      <c r="N81" s="24">
        <v>130</v>
      </c>
      <c r="P81" s="27"/>
      <c r="Q81" s="28">
        <v>10</v>
      </c>
      <c r="R81" s="22">
        <v>0.11</v>
      </c>
      <c r="S81" s="23">
        <f t="shared" si="10"/>
        <v>0.11235107375499674</v>
      </c>
      <c r="T81" s="23">
        <f t="shared" si="11"/>
        <v>0.11117553687749837</v>
      </c>
      <c r="U81" s="24">
        <v>150</v>
      </c>
    </row>
    <row r="82" spans="2:21" x14ac:dyDescent="0.25">
      <c r="B82" s="29">
        <v>900</v>
      </c>
      <c r="C82" s="30">
        <v>20</v>
      </c>
      <c r="D82" s="22">
        <v>0.11</v>
      </c>
      <c r="E82" s="23">
        <f t="shared" si="6"/>
        <v>0.12793000446118763</v>
      </c>
      <c r="F82" s="23">
        <f t="shared" si="7"/>
        <v>0.11896500223059381</v>
      </c>
      <c r="G82" s="24">
        <v>131</v>
      </c>
      <c r="I82" s="29">
        <v>900</v>
      </c>
      <c r="J82" s="30">
        <v>20</v>
      </c>
      <c r="K82" s="22">
        <v>0.11799999999999999</v>
      </c>
      <c r="L82" s="23">
        <f t="shared" si="8"/>
        <v>0.11993000446118762</v>
      </c>
      <c r="M82" s="23">
        <f t="shared" si="9"/>
        <v>0.11896500223059381</v>
      </c>
      <c r="N82" s="24">
        <v>131</v>
      </c>
      <c r="P82" s="29">
        <v>900</v>
      </c>
      <c r="Q82" s="30">
        <v>20</v>
      </c>
      <c r="R82" s="22">
        <v>0.108</v>
      </c>
      <c r="S82" s="23">
        <f t="shared" si="10"/>
        <v>0.10464880012622209</v>
      </c>
      <c r="T82" s="23">
        <f t="shared" si="11"/>
        <v>0.10632440006311104</v>
      </c>
      <c r="U82" s="24">
        <v>164</v>
      </c>
    </row>
    <row r="83" spans="2:21" x14ac:dyDescent="0.25">
      <c r="B83" s="31"/>
      <c r="C83" s="30">
        <v>30</v>
      </c>
      <c r="D83" s="22">
        <v>0.11899999999999999</v>
      </c>
      <c r="E83" s="23">
        <f t="shared" si="6"/>
        <v>0.1180270410350224</v>
      </c>
      <c r="F83" s="23">
        <f t="shared" si="7"/>
        <v>0.1185135205175112</v>
      </c>
      <c r="G83" s="24">
        <v>132</v>
      </c>
      <c r="I83" s="31"/>
      <c r="J83" s="30">
        <v>30</v>
      </c>
      <c r="K83" s="22">
        <v>0.11899999999999999</v>
      </c>
      <c r="L83" s="23">
        <f t="shared" si="8"/>
        <v>0.11893000446118762</v>
      </c>
      <c r="M83" s="23">
        <f t="shared" si="9"/>
        <v>0.11896500223059381</v>
      </c>
      <c r="N83" s="24">
        <v>131</v>
      </c>
      <c r="P83" s="31"/>
      <c r="Q83" s="30">
        <v>30</v>
      </c>
      <c r="R83" s="22">
        <v>0.10100000000000001</v>
      </c>
      <c r="S83" s="23">
        <f t="shared" si="10"/>
        <v>0.10030720345763691</v>
      </c>
      <c r="T83" s="23">
        <f t="shared" si="11"/>
        <v>0.10065360172881846</v>
      </c>
      <c r="U83" s="24">
        <v>183</v>
      </c>
    </row>
    <row r="84" spans="2:21" x14ac:dyDescent="0.25">
      <c r="B84" s="27"/>
      <c r="C84" s="28">
        <v>10</v>
      </c>
      <c r="D84" s="22">
        <v>0.11799999999999999</v>
      </c>
      <c r="E84" s="23">
        <f t="shared" si="6"/>
        <v>0.12084336676188823</v>
      </c>
      <c r="F84" s="23">
        <f t="shared" si="7"/>
        <v>0.11942168338094411</v>
      </c>
      <c r="G84" s="24">
        <v>130</v>
      </c>
      <c r="I84" s="27"/>
      <c r="J84" s="28">
        <v>10</v>
      </c>
      <c r="K84" s="22">
        <v>0.11</v>
      </c>
      <c r="L84" s="23">
        <f t="shared" si="8"/>
        <v>0.12793000446118763</v>
      </c>
      <c r="M84" s="23">
        <f t="shared" si="9"/>
        <v>0.11896500223059381</v>
      </c>
      <c r="N84" s="24">
        <v>131</v>
      </c>
      <c r="P84" s="27"/>
      <c r="Q84" s="28">
        <v>10</v>
      </c>
      <c r="R84" s="22">
        <v>0.11799999999999999</v>
      </c>
      <c r="S84" s="23">
        <f t="shared" si="10"/>
        <v>0.12084336676188823</v>
      </c>
      <c r="T84" s="23">
        <f t="shared" si="11"/>
        <v>0.11942168338094411</v>
      </c>
      <c r="U84" s="24">
        <v>130</v>
      </c>
    </row>
    <row r="85" spans="2:21" x14ac:dyDescent="0.25">
      <c r="B85" s="29">
        <v>1000</v>
      </c>
      <c r="C85" s="30">
        <v>20</v>
      </c>
      <c r="D85" s="22">
        <v>0.11899999999999999</v>
      </c>
      <c r="E85" s="23">
        <f t="shared" si="6"/>
        <v>0.11893000446118762</v>
      </c>
      <c r="F85" s="23">
        <f t="shared" si="7"/>
        <v>0.11896500223059381</v>
      </c>
      <c r="G85" s="24">
        <v>131</v>
      </c>
      <c r="I85" s="29">
        <v>1000</v>
      </c>
      <c r="J85" s="30">
        <v>20</v>
      </c>
      <c r="K85" s="22">
        <v>0.11899999999999999</v>
      </c>
      <c r="L85" s="23">
        <f t="shared" si="8"/>
        <v>0.11893000446118762</v>
      </c>
      <c r="M85" s="23">
        <f t="shared" si="9"/>
        <v>0.11896500223059381</v>
      </c>
      <c r="N85" s="24">
        <v>131</v>
      </c>
      <c r="P85" s="29">
        <v>1000</v>
      </c>
      <c r="Q85" s="30">
        <v>20</v>
      </c>
      <c r="R85" s="22">
        <v>0.11899999999999999</v>
      </c>
      <c r="S85" s="23">
        <f t="shared" si="10"/>
        <v>0.11893000446118762</v>
      </c>
      <c r="T85" s="23">
        <f t="shared" si="11"/>
        <v>0.11896500223059381</v>
      </c>
      <c r="U85" s="24">
        <v>131</v>
      </c>
    </row>
    <row r="86" spans="2:21" x14ac:dyDescent="0.25">
      <c r="B86" s="31"/>
      <c r="C86" s="30">
        <v>30</v>
      </c>
      <c r="D86" s="22">
        <v>0.11899999999999999</v>
      </c>
      <c r="E86" s="23">
        <f t="shared" si="6"/>
        <v>0.1180270410350224</v>
      </c>
      <c r="F86" s="23">
        <f t="shared" si="7"/>
        <v>0.1185135205175112</v>
      </c>
      <c r="G86" s="24">
        <v>132</v>
      </c>
      <c r="I86" s="31"/>
      <c r="J86" s="30">
        <v>30</v>
      </c>
      <c r="K86" s="22">
        <v>0.11799999999999999</v>
      </c>
      <c r="L86" s="23">
        <f t="shared" si="8"/>
        <v>0.1190270410350224</v>
      </c>
      <c r="M86" s="23">
        <f t="shared" si="9"/>
        <v>0.1185135205175112</v>
      </c>
      <c r="N86" s="24">
        <v>132</v>
      </c>
      <c r="P86" s="31"/>
      <c r="Q86" s="30">
        <v>30</v>
      </c>
      <c r="R86" s="22">
        <v>0.11799999999999999</v>
      </c>
      <c r="S86" s="23">
        <f t="shared" si="10"/>
        <v>0.11993000446118762</v>
      </c>
      <c r="T86" s="23">
        <f t="shared" si="11"/>
        <v>0.11896500223059381</v>
      </c>
      <c r="U86" s="24">
        <v>131</v>
      </c>
    </row>
    <row r="87" spans="2:21" x14ac:dyDescent="0.25">
      <c r="B87" s="27"/>
      <c r="C87" s="28">
        <v>10</v>
      </c>
      <c r="D87" s="22">
        <v>0.11</v>
      </c>
      <c r="E87" s="23">
        <f t="shared" si="6"/>
        <v>0.12884336676188823</v>
      </c>
      <c r="F87" s="23">
        <f t="shared" si="7"/>
        <v>0.11942168338094411</v>
      </c>
      <c r="G87" s="24">
        <v>130</v>
      </c>
      <c r="I87" s="27"/>
      <c r="J87" s="28">
        <v>10</v>
      </c>
      <c r="K87" s="22">
        <v>0.11899999999999999</v>
      </c>
      <c r="L87" s="23">
        <f t="shared" si="8"/>
        <v>0.11984336676188823</v>
      </c>
      <c r="M87" s="23">
        <f t="shared" si="9"/>
        <v>0.11942168338094411</v>
      </c>
      <c r="N87" s="24">
        <v>130</v>
      </c>
      <c r="P87" s="27"/>
      <c r="Q87" s="28">
        <v>10</v>
      </c>
      <c r="R87" s="22">
        <v>0.11899999999999999</v>
      </c>
      <c r="S87" s="23">
        <f t="shared" si="10"/>
        <v>0.11893000446118762</v>
      </c>
      <c r="T87" s="23">
        <f t="shared" si="11"/>
        <v>0.11896500223059381</v>
      </c>
      <c r="U87" s="24">
        <v>131</v>
      </c>
    </row>
    <row r="88" spans="2:21" x14ac:dyDescent="0.25">
      <c r="B88" s="29">
        <v>1100</v>
      </c>
      <c r="C88" s="30">
        <v>20</v>
      </c>
      <c r="D88" s="22">
        <v>0.11899999999999999</v>
      </c>
      <c r="E88" s="23">
        <f t="shared" si="6"/>
        <v>0.11984336676188823</v>
      </c>
      <c r="F88" s="23">
        <f t="shared" si="7"/>
        <v>0.11942168338094411</v>
      </c>
      <c r="G88" s="24">
        <v>130</v>
      </c>
      <c r="I88" s="29">
        <v>1100</v>
      </c>
      <c r="J88" s="30">
        <v>20</v>
      </c>
      <c r="K88" s="22">
        <v>0.11899999999999999</v>
      </c>
      <c r="L88" s="23">
        <f t="shared" si="8"/>
        <v>0.11893000446118762</v>
      </c>
      <c r="M88" s="23">
        <f t="shared" si="9"/>
        <v>0.11896500223059381</v>
      </c>
      <c r="N88" s="24">
        <v>131</v>
      </c>
      <c r="P88" s="29">
        <v>1100</v>
      </c>
      <c r="Q88" s="30">
        <v>20</v>
      </c>
      <c r="R88" s="22">
        <v>0.11899999999999999</v>
      </c>
      <c r="S88" s="23">
        <f t="shared" si="10"/>
        <v>0.11893000446118762</v>
      </c>
      <c r="T88" s="23">
        <f t="shared" si="11"/>
        <v>0.11896500223059381</v>
      </c>
      <c r="U88" s="24">
        <v>131</v>
      </c>
    </row>
    <row r="89" spans="2:21" x14ac:dyDescent="0.25">
      <c r="B89" s="31"/>
      <c r="C89" s="30">
        <v>30</v>
      </c>
      <c r="D89" s="22">
        <v>0.11799999999999999</v>
      </c>
      <c r="E89" s="23">
        <f t="shared" si="6"/>
        <v>0.1190270410350224</v>
      </c>
      <c r="F89" s="23">
        <f t="shared" si="7"/>
        <v>0.1185135205175112</v>
      </c>
      <c r="G89" s="24">
        <v>132</v>
      </c>
      <c r="I89" s="31"/>
      <c r="J89" s="30">
        <v>30</v>
      </c>
      <c r="K89" s="22">
        <v>0.11</v>
      </c>
      <c r="L89" s="23">
        <f t="shared" si="8"/>
        <v>0.12702704103502238</v>
      </c>
      <c r="M89" s="23">
        <f t="shared" si="9"/>
        <v>0.1185135205175112</v>
      </c>
      <c r="N89" s="24">
        <v>132</v>
      </c>
      <c r="P89" s="31"/>
      <c r="Q89" s="30">
        <v>30</v>
      </c>
      <c r="R89" s="22">
        <v>0.11899999999999999</v>
      </c>
      <c r="S89" s="23">
        <f t="shared" si="10"/>
        <v>0.1180270410350224</v>
      </c>
      <c r="T89" s="23">
        <f t="shared" si="11"/>
        <v>0.1185135205175112</v>
      </c>
      <c r="U89" s="24">
        <v>132</v>
      </c>
    </row>
    <row r="90" spans="2:21" x14ac:dyDescent="0.25">
      <c r="B90" s="27"/>
      <c r="C90" s="28">
        <v>10</v>
      </c>
      <c r="D90" s="22">
        <v>0.11899999999999999</v>
      </c>
      <c r="E90" s="23">
        <f t="shared" si="6"/>
        <v>0.12076732907763571</v>
      </c>
      <c r="F90" s="23">
        <f t="shared" si="7"/>
        <v>0.11988366453881785</v>
      </c>
      <c r="G90" s="24">
        <v>129</v>
      </c>
      <c r="I90" s="27"/>
      <c r="J90" s="28">
        <v>10</v>
      </c>
      <c r="K90" s="22">
        <v>0.11899999999999999</v>
      </c>
      <c r="L90" s="23">
        <f t="shared" si="8"/>
        <v>0.12076732907763571</v>
      </c>
      <c r="M90" s="23">
        <f t="shared" si="9"/>
        <v>0.11988366453881785</v>
      </c>
      <c r="N90" s="24">
        <v>129</v>
      </c>
      <c r="P90" s="27"/>
      <c r="Q90" s="28">
        <v>10</v>
      </c>
      <c r="R90" s="22">
        <v>0.11799999999999999</v>
      </c>
      <c r="S90" s="23">
        <f t="shared" si="10"/>
        <v>0.12084336676188823</v>
      </c>
      <c r="T90" s="23">
        <f t="shared" si="11"/>
        <v>0.11942168338094411</v>
      </c>
      <c r="U90" s="24">
        <v>130</v>
      </c>
    </row>
    <row r="91" spans="2:21" x14ac:dyDescent="0.25">
      <c r="B91" s="29">
        <v>1200</v>
      </c>
      <c r="C91" s="30">
        <v>20</v>
      </c>
      <c r="D91" s="22">
        <v>0.11899999999999999</v>
      </c>
      <c r="E91" s="23">
        <f t="shared" si="6"/>
        <v>0.11893000446118762</v>
      </c>
      <c r="F91" s="23">
        <f t="shared" si="7"/>
        <v>0.11896500223059381</v>
      </c>
      <c r="G91" s="24">
        <v>131</v>
      </c>
      <c r="I91" s="29">
        <v>1200</v>
      </c>
      <c r="J91" s="30">
        <v>20</v>
      </c>
      <c r="K91" s="22">
        <v>0.11799999999999999</v>
      </c>
      <c r="L91" s="23">
        <f t="shared" si="8"/>
        <v>0.11993000446118762</v>
      </c>
      <c r="M91" s="23">
        <f t="shared" si="9"/>
        <v>0.11896500223059381</v>
      </c>
      <c r="N91" s="24">
        <v>131</v>
      </c>
      <c r="P91" s="29">
        <v>1200</v>
      </c>
      <c r="Q91" s="30">
        <v>20</v>
      </c>
      <c r="R91" s="22">
        <v>0.11899999999999999</v>
      </c>
      <c r="S91" s="23">
        <f t="shared" si="10"/>
        <v>0.11893000446118762</v>
      </c>
      <c r="T91" s="23">
        <f t="shared" si="11"/>
        <v>0.11896500223059381</v>
      </c>
      <c r="U91" s="24">
        <v>131</v>
      </c>
    </row>
    <row r="92" spans="2:21" x14ac:dyDescent="0.25">
      <c r="B92" s="31"/>
      <c r="C92" s="30">
        <v>30</v>
      </c>
      <c r="D92" s="22">
        <v>0.11899999999999999</v>
      </c>
      <c r="E92" s="23">
        <f t="shared" si="6"/>
        <v>0.1180270410350224</v>
      </c>
      <c r="F92" s="23">
        <f t="shared" si="7"/>
        <v>0.1185135205175112</v>
      </c>
      <c r="G92" s="24">
        <v>132</v>
      </c>
      <c r="I92" s="31"/>
      <c r="J92" s="30">
        <v>30</v>
      </c>
      <c r="K92" s="22">
        <v>0.11899999999999999</v>
      </c>
      <c r="L92" s="23">
        <f t="shared" si="8"/>
        <v>0.1180270410350224</v>
      </c>
      <c r="M92" s="23">
        <f t="shared" si="9"/>
        <v>0.1185135205175112</v>
      </c>
      <c r="N92" s="24">
        <v>132</v>
      </c>
      <c r="P92" s="31"/>
      <c r="Q92" s="30">
        <v>30</v>
      </c>
      <c r="R92" s="22">
        <v>0.11899999999999999</v>
      </c>
      <c r="S92" s="23">
        <f t="shared" si="10"/>
        <v>0.1180270410350224</v>
      </c>
      <c r="T92" s="23">
        <f t="shared" si="11"/>
        <v>0.1185135205175112</v>
      </c>
      <c r="U92" s="24">
        <v>132</v>
      </c>
    </row>
    <row r="93" spans="2:21" x14ac:dyDescent="0.25">
      <c r="B93" s="34"/>
      <c r="C93" s="34"/>
      <c r="D93" s="35"/>
      <c r="E93" s="35"/>
      <c r="F93" s="35"/>
      <c r="G93" s="36"/>
    </row>
    <row r="94" spans="2:21" x14ac:dyDescent="0.25">
      <c r="B94" s="34"/>
      <c r="C94" s="34"/>
      <c r="D94" s="35"/>
      <c r="E94" s="35"/>
      <c r="F94" s="35"/>
      <c r="G94" s="36"/>
    </row>
    <row r="95" spans="2:21" x14ac:dyDescent="0.25">
      <c r="B95" s="34"/>
      <c r="C95" s="34"/>
      <c r="D95" s="35"/>
      <c r="E95" s="35"/>
      <c r="F95" s="35"/>
      <c r="G95" s="36"/>
    </row>
    <row r="96" spans="2:21" x14ac:dyDescent="0.25">
      <c r="B96" s="34"/>
      <c r="C96" s="34"/>
      <c r="D96" s="35"/>
      <c r="E96" s="35"/>
      <c r="F96" s="35"/>
      <c r="G96" s="36"/>
    </row>
    <row r="97" spans="2:7" x14ac:dyDescent="0.25">
      <c r="B97" s="34"/>
      <c r="C97" s="34"/>
      <c r="D97" s="35"/>
      <c r="E97" s="35"/>
      <c r="F97" s="35"/>
      <c r="G97" s="36"/>
    </row>
    <row r="98" spans="2:7" x14ac:dyDescent="0.25">
      <c r="B98" s="34"/>
      <c r="C98" s="34"/>
      <c r="D98" s="35"/>
      <c r="E98" s="35"/>
      <c r="F98" s="35"/>
      <c r="G98" s="36"/>
    </row>
    <row r="99" spans="2:7" x14ac:dyDescent="0.25">
      <c r="B99" s="34"/>
      <c r="C99" s="34"/>
      <c r="D99" s="35"/>
      <c r="E99" s="35"/>
      <c r="F99" s="35"/>
      <c r="G99" s="36"/>
    </row>
    <row r="100" spans="2:7" x14ac:dyDescent="0.25">
      <c r="B100" s="34" t="s">
        <v>59</v>
      </c>
      <c r="C100" s="34"/>
      <c r="D100" s="35"/>
      <c r="E100" s="35"/>
      <c r="F100" s="35"/>
      <c r="G100" s="36"/>
    </row>
    <row r="101" spans="2:7" x14ac:dyDescent="0.25">
      <c r="B101" s="34"/>
      <c r="C101" s="34"/>
      <c r="D101" s="35"/>
      <c r="E101" s="35"/>
      <c r="F101" s="35"/>
      <c r="G101" s="36"/>
    </row>
    <row r="102" spans="2:7" ht="24" x14ac:dyDescent="0.25">
      <c r="B102" s="38" t="s">
        <v>35</v>
      </c>
      <c r="C102" s="38" t="s">
        <v>48</v>
      </c>
      <c r="D102" s="38" t="s">
        <v>38</v>
      </c>
      <c r="E102" s="38" t="s">
        <v>39</v>
      </c>
      <c r="F102" s="38" t="s">
        <v>46</v>
      </c>
      <c r="G102" s="39" t="s">
        <v>37</v>
      </c>
    </row>
    <row r="103" spans="2:7" ht="18.75" x14ac:dyDescent="0.25">
      <c r="B103" s="40" t="s">
        <v>51</v>
      </c>
      <c r="C103" s="40" t="s">
        <v>49</v>
      </c>
      <c r="D103" s="40"/>
      <c r="E103" s="40"/>
      <c r="F103" s="40" t="s">
        <v>47</v>
      </c>
      <c r="G103" s="46" t="s">
        <v>58</v>
      </c>
    </row>
    <row r="104" spans="2:7" x14ac:dyDescent="0.25">
      <c r="B104" s="30">
        <v>0</v>
      </c>
      <c r="C104" s="28"/>
      <c r="D104" s="23">
        <v>0.12</v>
      </c>
      <c r="E104" s="23">
        <f>2*F104-D104</f>
        <v>0.11976732907763571</v>
      </c>
      <c r="F104" s="23">
        <f>SQRT(1.854/G104)</f>
        <v>0.11988366453881785</v>
      </c>
      <c r="G104" s="24">
        <v>129</v>
      </c>
    </row>
    <row r="105" spans="2:7" x14ac:dyDescent="0.25">
      <c r="B105" s="30">
        <v>100</v>
      </c>
      <c r="C105" s="30"/>
      <c r="D105" s="23">
        <v>0.13</v>
      </c>
      <c r="E105" s="23">
        <f t="shared" ref="E105:E116" si="12">2*F105-D105</f>
        <v>0.1097673290776357</v>
      </c>
      <c r="F105" s="23">
        <f t="shared" ref="F105:F116" si="13">SQRT(1.854/G105)</f>
        <v>0.11988366453881785</v>
      </c>
      <c r="G105" s="24">
        <v>129</v>
      </c>
    </row>
    <row r="106" spans="2:7" x14ac:dyDescent="0.25">
      <c r="B106" s="30">
        <v>200</v>
      </c>
      <c r="C106" s="30"/>
      <c r="D106" s="23">
        <v>0.12</v>
      </c>
      <c r="E106" s="23">
        <f t="shared" si="12"/>
        <v>0.11976732907763571</v>
      </c>
      <c r="F106" s="23">
        <f t="shared" si="13"/>
        <v>0.11988366453881785</v>
      </c>
      <c r="G106" s="24">
        <v>129</v>
      </c>
    </row>
    <row r="107" spans="2:7" x14ac:dyDescent="0.25">
      <c r="B107" s="30">
        <v>300</v>
      </c>
      <c r="C107" s="28"/>
      <c r="D107" s="23">
        <v>0.125</v>
      </c>
      <c r="E107" s="23">
        <f t="shared" si="12"/>
        <v>0.1147673290776357</v>
      </c>
      <c r="F107" s="23">
        <f t="shared" si="13"/>
        <v>0.11988366453881785</v>
      </c>
      <c r="G107" s="24">
        <v>129</v>
      </c>
    </row>
    <row r="108" spans="2:7" x14ac:dyDescent="0.25">
      <c r="B108" s="30">
        <v>400</v>
      </c>
      <c r="C108" s="30"/>
      <c r="D108" s="23">
        <v>0.12</v>
      </c>
      <c r="E108" s="23">
        <f t="shared" si="12"/>
        <v>0.11976732907763571</v>
      </c>
      <c r="F108" s="23">
        <f t="shared" si="13"/>
        <v>0.11988366453881785</v>
      </c>
      <c r="G108" s="24">
        <v>129</v>
      </c>
    </row>
    <row r="109" spans="2:7" x14ac:dyDescent="0.25">
      <c r="B109" s="30">
        <v>500</v>
      </c>
      <c r="C109" s="30"/>
      <c r="D109" s="23">
        <v>0.12</v>
      </c>
      <c r="E109" s="23">
        <f t="shared" si="12"/>
        <v>0.11976732907763571</v>
      </c>
      <c r="F109" s="23">
        <f t="shared" si="13"/>
        <v>0.11988366453881785</v>
      </c>
      <c r="G109" s="24">
        <v>129</v>
      </c>
    </row>
    <row r="110" spans="2:7" x14ac:dyDescent="0.25">
      <c r="B110" s="30">
        <v>600</v>
      </c>
      <c r="C110" s="28"/>
      <c r="D110" s="23">
        <v>0.13</v>
      </c>
      <c r="E110" s="23">
        <f t="shared" si="12"/>
        <v>0.1097673290776357</v>
      </c>
      <c r="F110" s="23">
        <f t="shared" si="13"/>
        <v>0.11988366453881785</v>
      </c>
      <c r="G110" s="24">
        <v>129</v>
      </c>
    </row>
    <row r="111" spans="2:7" x14ac:dyDescent="0.25">
      <c r="B111" s="30">
        <v>700</v>
      </c>
      <c r="C111" s="30"/>
      <c r="D111" s="23">
        <v>0.12</v>
      </c>
      <c r="E111" s="23">
        <f t="shared" si="12"/>
        <v>0.11976732907763571</v>
      </c>
      <c r="F111" s="23">
        <f t="shared" si="13"/>
        <v>0.11988366453881785</v>
      </c>
      <c r="G111" s="24">
        <v>129</v>
      </c>
    </row>
    <row r="112" spans="2:7" x14ac:dyDescent="0.25">
      <c r="B112" s="30">
        <v>800</v>
      </c>
      <c r="C112" s="30"/>
      <c r="D112" s="23">
        <v>0.12</v>
      </c>
      <c r="E112" s="23">
        <f t="shared" si="12"/>
        <v>0.11976732907763571</v>
      </c>
      <c r="F112" s="23">
        <f t="shared" si="13"/>
        <v>0.11988366453881785</v>
      </c>
      <c r="G112" s="24">
        <v>129</v>
      </c>
    </row>
    <row r="113" spans="2:7" x14ac:dyDescent="0.25">
      <c r="B113" s="30">
        <v>900</v>
      </c>
      <c r="C113" s="28"/>
      <c r="D113" s="23">
        <v>0.126</v>
      </c>
      <c r="E113" s="23">
        <f t="shared" si="12"/>
        <v>0.1137673290776357</v>
      </c>
      <c r="F113" s="23">
        <f t="shared" si="13"/>
        <v>0.11988366453881785</v>
      </c>
      <c r="G113" s="24">
        <v>129</v>
      </c>
    </row>
    <row r="114" spans="2:7" x14ac:dyDescent="0.25">
      <c r="B114" s="30">
        <v>1000</v>
      </c>
      <c r="C114" s="30"/>
      <c r="D114" s="23">
        <v>0.12</v>
      </c>
      <c r="E114" s="23">
        <f t="shared" si="12"/>
        <v>0.11976732907763571</v>
      </c>
      <c r="F114" s="23">
        <f t="shared" si="13"/>
        <v>0.11988366453881785</v>
      </c>
      <c r="G114" s="24">
        <v>129</v>
      </c>
    </row>
    <row r="115" spans="2:7" x14ac:dyDescent="0.25">
      <c r="B115" s="30">
        <v>1100</v>
      </c>
      <c r="C115" s="30"/>
      <c r="D115" s="23">
        <v>0.127</v>
      </c>
      <c r="E115" s="23">
        <f t="shared" si="12"/>
        <v>0.1127673290776357</v>
      </c>
      <c r="F115" s="23">
        <f t="shared" si="13"/>
        <v>0.11988366453881785</v>
      </c>
      <c r="G115" s="24">
        <v>129</v>
      </c>
    </row>
    <row r="116" spans="2:7" x14ac:dyDescent="0.25">
      <c r="B116" s="30">
        <v>1200</v>
      </c>
      <c r="C116" s="28"/>
      <c r="D116" s="23">
        <v>0.125</v>
      </c>
      <c r="E116" s="23">
        <f t="shared" si="12"/>
        <v>0.1147673290776357</v>
      </c>
      <c r="F116" s="23">
        <f t="shared" si="13"/>
        <v>0.11988366453881785</v>
      </c>
      <c r="G116" s="24">
        <v>129</v>
      </c>
    </row>
  </sheetData>
  <mergeCells count="10">
    <mergeCell ref="P52:P53"/>
    <mergeCell ref="R52:R53"/>
    <mergeCell ref="S52:S53"/>
    <mergeCell ref="B1:G1"/>
    <mergeCell ref="I52:I53"/>
    <mergeCell ref="K52:K53"/>
    <mergeCell ref="L52:L53"/>
    <mergeCell ref="B4:B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Tebal  Lapisan Karbon Spesimen</vt:lpstr>
      <vt:lpstr>Komposisi Karbn</vt:lpstr>
      <vt:lpstr>dimeter vickers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malang</dc:creator>
  <cp:lastModifiedBy>malang</cp:lastModifiedBy>
  <dcterms:created xsi:type="dcterms:W3CDTF">2018-05-31T09:18:33Z</dcterms:created>
  <dcterms:modified xsi:type="dcterms:W3CDTF">2019-01-23T15:24:55Z</dcterms:modified>
</cp:coreProperties>
</file>